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7000\_INTERNI\000_KROSplusData\"/>
    </mc:Choice>
  </mc:AlternateContent>
  <bookViews>
    <workbookView xWindow="0" yWindow="0" windowWidth="0" windowHeight="0"/>
  </bookViews>
  <sheets>
    <sheet name="Rekapitulace stavby" sheetId="1" r:id="rId1"/>
    <sheet name="SO 651A - Trol. trať Tols..." sheetId="2" r:id="rId2"/>
    <sheet name="SO 651B - Trol. trať Tols..." sheetId="3" r:id="rId3"/>
    <sheet name="SO 651BN - Trol. trať Tol..." sheetId="4" r:id="rId4"/>
    <sheet name="SO 652 - Trol. trať Legio..." sheetId="5" r:id="rId5"/>
    <sheet name="SO 652N - Trol. trať Legi..." sheetId="6" r:id="rId6"/>
    <sheet name="VRN - Vedlejší rozpočtové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651A - Trol. trať Tols...'!$C$127:$K$288</definedName>
    <definedName name="_xlnm.Print_Area" localSheetId="1">'SO 651A - Trol. trať Tols...'!$C$4:$J$76,'SO 651A - Trol. trať Tols...'!$C$115:$K$288</definedName>
    <definedName name="_xlnm.Print_Titles" localSheetId="1">'SO 651A - Trol. trať Tols...'!$127:$127</definedName>
    <definedName name="_xlnm._FilterDatabase" localSheetId="2" hidden="1">'SO 651B - Trol. trať Tols...'!$C$155:$K$1128</definedName>
    <definedName name="_xlnm.Print_Area" localSheetId="2">'SO 651B - Trol. trať Tols...'!$C$4:$J$76,'SO 651B - Trol. trať Tols...'!$C$143:$K$1128</definedName>
    <definedName name="_xlnm.Print_Titles" localSheetId="2">'SO 651B - Trol. trať Tols...'!$155:$155</definedName>
    <definedName name="_xlnm._FilterDatabase" localSheetId="3" hidden="1">'SO 651BN - Trol. trať Tol...'!$C$119:$K$135</definedName>
    <definedName name="_xlnm.Print_Area" localSheetId="3">'SO 651BN - Trol. trať Tol...'!$C$4:$J$76,'SO 651BN - Trol. trať Tol...'!$C$107:$K$135</definedName>
    <definedName name="_xlnm.Print_Titles" localSheetId="3">'SO 651BN - Trol. trať Tol...'!$119:$119</definedName>
    <definedName name="_xlnm._FilterDatabase" localSheetId="4" hidden="1">'SO 652 - Trol. trať Legio...'!$C$125:$K$290</definedName>
    <definedName name="_xlnm.Print_Area" localSheetId="4">'SO 652 - Trol. trať Legio...'!$C$4:$J$76,'SO 652 - Trol. trať Legio...'!$C$113:$K$290</definedName>
    <definedName name="_xlnm.Print_Titles" localSheetId="4">'SO 652 - Trol. trať Legio...'!$125:$125</definedName>
    <definedName name="_xlnm._FilterDatabase" localSheetId="5" hidden="1">'SO 652N - Trol. trať Legi...'!$C$119:$K$133</definedName>
    <definedName name="_xlnm.Print_Area" localSheetId="5">'SO 652N - Trol. trať Legi...'!$C$4:$J$76,'SO 652N - Trol. trať Legi...'!$C$107:$K$133</definedName>
    <definedName name="_xlnm.Print_Titles" localSheetId="5">'SO 652N - Trol. trať Legi...'!$119:$119</definedName>
    <definedName name="_xlnm._FilterDatabase" localSheetId="6" hidden="1">'VRN - Vedlejší rozpočtové...'!$C$120:$K$141</definedName>
    <definedName name="_xlnm.Print_Area" localSheetId="6">'VRN - Vedlejší rozpočtové...'!$C$4:$J$76,'VRN - Vedlejší rozpočtové...'!$C$108:$K$141</definedName>
    <definedName name="_xlnm.Print_Titles" localSheetId="6">'VRN - Vedlejší rozpočtové...'!$120:$120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6" r="J37"/>
  <c r="J36"/>
  <c i="1" r="AY99"/>
  <c i="6" r="J35"/>
  <c i="1" r="AX99"/>
  <c i="6" r="BI131"/>
  <c r="BH131"/>
  <c r="BG131"/>
  <c r="BF131"/>
  <c r="T131"/>
  <c r="T130"/>
  <c r="R131"/>
  <c r="R130"/>
  <c r="P131"/>
  <c r="P130"/>
  <c r="BI127"/>
  <c r="BH127"/>
  <c r="BG127"/>
  <c r="BF127"/>
  <c r="T127"/>
  <c r="R127"/>
  <c r="P127"/>
  <c r="BI124"/>
  <c r="BH124"/>
  <c r="BG124"/>
  <c r="BF124"/>
  <c r="T124"/>
  <c r="R124"/>
  <c r="P124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5" r="J37"/>
  <c r="J36"/>
  <c i="1" r="AY98"/>
  <c i="5" r="J35"/>
  <c i="1" r="AX98"/>
  <c i="5" r="BI287"/>
  <c r="BH287"/>
  <c r="BG287"/>
  <c r="BF287"/>
  <c r="T287"/>
  <c r="R287"/>
  <c r="P287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120"/>
  <c r="E7"/>
  <c r="E116"/>
  <c i="4" r="J37"/>
  <c r="J36"/>
  <c i="1" r="AY97"/>
  <c i="4" r="J35"/>
  <c i="1" r="AX97"/>
  <c i="4" r="BI132"/>
  <c r="BH132"/>
  <c r="BG132"/>
  <c r="BF132"/>
  <c r="T132"/>
  <c r="T131"/>
  <c r="R132"/>
  <c r="R131"/>
  <c r="P132"/>
  <c r="P131"/>
  <c r="BI127"/>
  <c r="BH127"/>
  <c r="BG127"/>
  <c r="BF127"/>
  <c r="T127"/>
  <c r="R127"/>
  <c r="P127"/>
  <c r="BI124"/>
  <c r="BH124"/>
  <c r="BG124"/>
  <c r="BF124"/>
  <c r="T124"/>
  <c r="R124"/>
  <c r="P124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3" r="J37"/>
  <c r="J36"/>
  <c i="1" r="AY96"/>
  <c i="3" r="J35"/>
  <c i="1" r="AX96"/>
  <c i="3" r="BI1126"/>
  <c r="BH1126"/>
  <c r="BG1126"/>
  <c r="BF1126"/>
  <c r="T1126"/>
  <c r="R1126"/>
  <c r="P1126"/>
  <c r="BI1123"/>
  <c r="BH1123"/>
  <c r="BG1123"/>
  <c r="BF1123"/>
  <c r="T1123"/>
  <c r="R1123"/>
  <c r="P1123"/>
  <c r="BI1121"/>
  <c r="BH1121"/>
  <c r="BG1121"/>
  <c r="BF1121"/>
  <c r="T1121"/>
  <c r="R1121"/>
  <c r="P1121"/>
  <c r="BI1118"/>
  <c r="BH1118"/>
  <c r="BG1118"/>
  <c r="BF1118"/>
  <c r="T1118"/>
  <c r="R1118"/>
  <c r="P1118"/>
  <c r="BI1112"/>
  <c r="BH1112"/>
  <c r="BG1112"/>
  <c r="BF1112"/>
  <c r="T1112"/>
  <c r="R1112"/>
  <c r="P1112"/>
  <c r="BI1111"/>
  <c r="BH1111"/>
  <c r="BG1111"/>
  <c r="BF1111"/>
  <c r="T1111"/>
  <c r="R1111"/>
  <c r="P1111"/>
  <c r="BI1110"/>
  <c r="BH1110"/>
  <c r="BG1110"/>
  <c r="BF1110"/>
  <c r="T1110"/>
  <c r="R1110"/>
  <c r="P1110"/>
  <c r="BI1109"/>
  <c r="BH1109"/>
  <c r="BG1109"/>
  <c r="BF1109"/>
  <c r="T1109"/>
  <c r="R1109"/>
  <c r="P1109"/>
  <c r="BI1108"/>
  <c r="BH1108"/>
  <c r="BG1108"/>
  <c r="BF1108"/>
  <c r="T1108"/>
  <c r="R1108"/>
  <c r="P1108"/>
  <c r="BI1107"/>
  <c r="BH1107"/>
  <c r="BG1107"/>
  <c r="BF1107"/>
  <c r="T1107"/>
  <c r="R1107"/>
  <c r="P1107"/>
  <c r="BI1106"/>
  <c r="BH1106"/>
  <c r="BG1106"/>
  <c r="BF1106"/>
  <c r="T1106"/>
  <c r="R1106"/>
  <c r="P1106"/>
  <c r="BI1105"/>
  <c r="BH1105"/>
  <c r="BG1105"/>
  <c r="BF1105"/>
  <c r="T1105"/>
  <c r="R1105"/>
  <c r="P1105"/>
  <c r="BI1104"/>
  <c r="BH1104"/>
  <c r="BG1104"/>
  <c r="BF1104"/>
  <c r="T1104"/>
  <c r="R1104"/>
  <c r="P1104"/>
  <c r="BI1103"/>
  <c r="BH1103"/>
  <c r="BG1103"/>
  <c r="BF1103"/>
  <c r="T1103"/>
  <c r="R1103"/>
  <c r="P1103"/>
  <c r="BI1100"/>
  <c r="BH1100"/>
  <c r="BG1100"/>
  <c r="BF1100"/>
  <c r="T1100"/>
  <c r="R1100"/>
  <c r="P1100"/>
  <c r="BI1098"/>
  <c r="BH1098"/>
  <c r="BG1098"/>
  <c r="BF1098"/>
  <c r="T1098"/>
  <c r="R1098"/>
  <c r="P1098"/>
  <c r="BI1095"/>
  <c r="BH1095"/>
  <c r="BG1095"/>
  <c r="BF1095"/>
  <c r="T1095"/>
  <c r="R1095"/>
  <c r="P1095"/>
  <c r="BI1092"/>
  <c r="BH1092"/>
  <c r="BG1092"/>
  <c r="BF1092"/>
  <c r="T1092"/>
  <c r="R1092"/>
  <c r="P1092"/>
  <c r="BI1090"/>
  <c r="BH1090"/>
  <c r="BG1090"/>
  <c r="BF1090"/>
  <c r="T1090"/>
  <c r="R1090"/>
  <c r="P1090"/>
  <c r="BI1086"/>
  <c r="BH1086"/>
  <c r="BG1086"/>
  <c r="BF1086"/>
  <c r="T1086"/>
  <c r="R1086"/>
  <c r="P1086"/>
  <c r="BI1083"/>
  <c r="BH1083"/>
  <c r="BG1083"/>
  <c r="BF1083"/>
  <c r="T1083"/>
  <c r="R1083"/>
  <c r="P1083"/>
  <c r="BI1081"/>
  <c r="BH1081"/>
  <c r="BG1081"/>
  <c r="BF1081"/>
  <c r="T1081"/>
  <c r="R1081"/>
  <c r="P1081"/>
  <c r="BI1080"/>
  <c r="BH1080"/>
  <c r="BG1080"/>
  <c r="BF1080"/>
  <c r="T1080"/>
  <c r="R1080"/>
  <c r="P1080"/>
  <c r="BI1075"/>
  <c r="BH1075"/>
  <c r="BG1075"/>
  <c r="BF1075"/>
  <c r="T1075"/>
  <c r="R1075"/>
  <c r="P1075"/>
  <c r="BI1071"/>
  <c r="BH1071"/>
  <c r="BG1071"/>
  <c r="BF1071"/>
  <c r="T1071"/>
  <c r="R1071"/>
  <c r="P1071"/>
  <c r="BI1070"/>
  <c r="BH1070"/>
  <c r="BG1070"/>
  <c r="BF1070"/>
  <c r="T1070"/>
  <c r="R1070"/>
  <c r="P1070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4"/>
  <c r="BH1064"/>
  <c r="BG1064"/>
  <c r="BF1064"/>
  <c r="T1064"/>
  <c r="R1064"/>
  <c r="P1064"/>
  <c r="BI1063"/>
  <c r="BH1063"/>
  <c r="BG1063"/>
  <c r="BF1063"/>
  <c r="T1063"/>
  <c r="R1063"/>
  <c r="P1063"/>
  <c r="BI1061"/>
  <c r="BH1061"/>
  <c r="BG1061"/>
  <c r="BF1061"/>
  <c r="T1061"/>
  <c r="R1061"/>
  <c r="P1061"/>
  <c r="BI1060"/>
  <c r="BH1060"/>
  <c r="BG1060"/>
  <c r="BF1060"/>
  <c r="T1060"/>
  <c r="R1060"/>
  <c r="P1060"/>
  <c r="BI1058"/>
  <c r="BH1058"/>
  <c r="BG1058"/>
  <c r="BF1058"/>
  <c r="T1058"/>
  <c r="R1058"/>
  <c r="P1058"/>
  <c r="BI1057"/>
  <c r="BH1057"/>
  <c r="BG1057"/>
  <c r="BF1057"/>
  <c r="T1057"/>
  <c r="R1057"/>
  <c r="P1057"/>
  <c r="BI1056"/>
  <c r="BH1056"/>
  <c r="BG1056"/>
  <c r="BF1056"/>
  <c r="T1056"/>
  <c r="R1056"/>
  <c r="P1056"/>
  <c r="BI1054"/>
  <c r="BH1054"/>
  <c r="BG1054"/>
  <c r="BF1054"/>
  <c r="T1054"/>
  <c r="R1054"/>
  <c r="P1054"/>
  <c r="BI1052"/>
  <c r="BH1052"/>
  <c r="BG1052"/>
  <c r="BF1052"/>
  <c r="T1052"/>
  <c r="R1052"/>
  <c r="P1052"/>
  <c r="BI1050"/>
  <c r="BH1050"/>
  <c r="BG1050"/>
  <c r="BF1050"/>
  <c r="T1050"/>
  <c r="R1050"/>
  <c r="P1050"/>
  <c r="BI1049"/>
  <c r="BH1049"/>
  <c r="BG1049"/>
  <c r="BF1049"/>
  <c r="T1049"/>
  <c r="R1049"/>
  <c r="P1049"/>
  <c r="BI1048"/>
  <c r="BH1048"/>
  <c r="BG1048"/>
  <c r="BF1048"/>
  <c r="T1048"/>
  <c r="R1048"/>
  <c r="P1048"/>
  <c r="BI1046"/>
  <c r="BH1046"/>
  <c r="BG1046"/>
  <c r="BF1046"/>
  <c r="T1046"/>
  <c r="R1046"/>
  <c r="P1046"/>
  <c r="BI1045"/>
  <c r="BH1045"/>
  <c r="BG1045"/>
  <c r="BF1045"/>
  <c r="T1045"/>
  <c r="R1045"/>
  <c r="P1045"/>
  <c r="BI1043"/>
  <c r="BH1043"/>
  <c r="BG1043"/>
  <c r="BF1043"/>
  <c r="T1043"/>
  <c r="R1043"/>
  <c r="P1043"/>
  <c r="BI1042"/>
  <c r="BH1042"/>
  <c r="BG1042"/>
  <c r="BF1042"/>
  <c r="T1042"/>
  <c r="R1042"/>
  <c r="P1042"/>
  <c r="BI1040"/>
  <c r="BH1040"/>
  <c r="BG1040"/>
  <c r="BF1040"/>
  <c r="T1040"/>
  <c r="R1040"/>
  <c r="P1040"/>
  <c r="BI1039"/>
  <c r="BH1039"/>
  <c r="BG1039"/>
  <c r="BF1039"/>
  <c r="T1039"/>
  <c r="R1039"/>
  <c r="P1039"/>
  <c r="BI1037"/>
  <c r="BH1037"/>
  <c r="BG1037"/>
  <c r="BF1037"/>
  <c r="T1037"/>
  <c r="R1037"/>
  <c r="P1037"/>
  <c r="BI1036"/>
  <c r="BH1036"/>
  <c r="BG1036"/>
  <c r="BF1036"/>
  <c r="T1036"/>
  <c r="R1036"/>
  <c r="P1036"/>
  <c r="BI1034"/>
  <c r="BH1034"/>
  <c r="BG1034"/>
  <c r="BF1034"/>
  <c r="T1034"/>
  <c r="R1034"/>
  <c r="P1034"/>
  <c r="BI1033"/>
  <c r="BH1033"/>
  <c r="BG1033"/>
  <c r="BF1033"/>
  <c r="T1033"/>
  <c r="R1033"/>
  <c r="P1033"/>
  <c r="BI1031"/>
  <c r="BH1031"/>
  <c r="BG1031"/>
  <c r="BF1031"/>
  <c r="T1031"/>
  <c r="R1031"/>
  <c r="P1031"/>
  <c r="BI1030"/>
  <c r="BH1030"/>
  <c r="BG1030"/>
  <c r="BF1030"/>
  <c r="T1030"/>
  <c r="R1030"/>
  <c r="P1030"/>
  <c r="BI1028"/>
  <c r="BH1028"/>
  <c r="BG1028"/>
  <c r="BF1028"/>
  <c r="T1028"/>
  <c r="R1028"/>
  <c r="P1028"/>
  <c r="BI1027"/>
  <c r="BH1027"/>
  <c r="BG1027"/>
  <c r="BF1027"/>
  <c r="T1027"/>
  <c r="R1027"/>
  <c r="P1027"/>
  <c r="BI1025"/>
  <c r="BH1025"/>
  <c r="BG1025"/>
  <c r="BF1025"/>
  <c r="T1025"/>
  <c r="R1025"/>
  <c r="P1025"/>
  <c r="BI1024"/>
  <c r="BH1024"/>
  <c r="BG1024"/>
  <c r="BF1024"/>
  <c r="T1024"/>
  <c r="R1024"/>
  <c r="P1024"/>
  <c r="BI1022"/>
  <c r="BH1022"/>
  <c r="BG1022"/>
  <c r="BF1022"/>
  <c r="T1022"/>
  <c r="R1022"/>
  <c r="P1022"/>
  <c r="BI1021"/>
  <c r="BH1021"/>
  <c r="BG1021"/>
  <c r="BF1021"/>
  <c r="T1021"/>
  <c r="R1021"/>
  <c r="P1021"/>
  <c r="BI1019"/>
  <c r="BH1019"/>
  <c r="BG1019"/>
  <c r="BF1019"/>
  <c r="T1019"/>
  <c r="R1019"/>
  <c r="P1019"/>
  <c r="BI1018"/>
  <c r="BH1018"/>
  <c r="BG1018"/>
  <c r="BF1018"/>
  <c r="T1018"/>
  <c r="R1018"/>
  <c r="P1018"/>
  <c r="BI1016"/>
  <c r="BH1016"/>
  <c r="BG1016"/>
  <c r="BF1016"/>
  <c r="T1016"/>
  <c r="R1016"/>
  <c r="P1016"/>
  <c r="BI1015"/>
  <c r="BH1015"/>
  <c r="BG1015"/>
  <c r="BF1015"/>
  <c r="T1015"/>
  <c r="R1015"/>
  <c r="P1015"/>
  <c r="BI1013"/>
  <c r="BH1013"/>
  <c r="BG1013"/>
  <c r="BF1013"/>
  <c r="T1013"/>
  <c r="R1013"/>
  <c r="P1013"/>
  <c r="BI1012"/>
  <c r="BH1012"/>
  <c r="BG1012"/>
  <c r="BF1012"/>
  <c r="T1012"/>
  <c r="R1012"/>
  <c r="P1012"/>
  <c r="BI1010"/>
  <c r="BH1010"/>
  <c r="BG1010"/>
  <c r="BF1010"/>
  <c r="T1010"/>
  <c r="R1010"/>
  <c r="P1010"/>
  <c r="BI1009"/>
  <c r="BH1009"/>
  <c r="BG1009"/>
  <c r="BF1009"/>
  <c r="T1009"/>
  <c r="R1009"/>
  <c r="P1009"/>
  <c r="BI1007"/>
  <c r="BH1007"/>
  <c r="BG1007"/>
  <c r="BF1007"/>
  <c r="T1007"/>
  <c r="R1007"/>
  <c r="P1007"/>
  <c r="BI1006"/>
  <c r="BH1006"/>
  <c r="BG1006"/>
  <c r="BF1006"/>
  <c r="T1006"/>
  <c r="R1006"/>
  <c r="P1006"/>
  <c r="BI1004"/>
  <c r="BH1004"/>
  <c r="BG1004"/>
  <c r="BF1004"/>
  <c r="T1004"/>
  <c r="R1004"/>
  <c r="P1004"/>
  <c r="BI1003"/>
  <c r="BH1003"/>
  <c r="BG1003"/>
  <c r="BF1003"/>
  <c r="T1003"/>
  <c r="R1003"/>
  <c r="P1003"/>
  <c r="BI1001"/>
  <c r="BH1001"/>
  <c r="BG1001"/>
  <c r="BF1001"/>
  <c r="T1001"/>
  <c r="R1001"/>
  <c r="P1001"/>
  <c r="BI1000"/>
  <c r="BH1000"/>
  <c r="BG1000"/>
  <c r="BF1000"/>
  <c r="T1000"/>
  <c r="R1000"/>
  <c r="P1000"/>
  <c r="BI998"/>
  <c r="BH998"/>
  <c r="BG998"/>
  <c r="BF998"/>
  <c r="T998"/>
  <c r="R998"/>
  <c r="P998"/>
  <c r="BI997"/>
  <c r="BH997"/>
  <c r="BG997"/>
  <c r="BF997"/>
  <c r="T997"/>
  <c r="R997"/>
  <c r="P997"/>
  <c r="BI995"/>
  <c r="BH995"/>
  <c r="BG995"/>
  <c r="BF995"/>
  <c r="T995"/>
  <c r="R995"/>
  <c r="P995"/>
  <c r="BI992"/>
  <c r="BH992"/>
  <c r="BG992"/>
  <c r="BF992"/>
  <c r="T992"/>
  <c r="R992"/>
  <c r="P992"/>
  <c r="BI988"/>
  <c r="BH988"/>
  <c r="BG988"/>
  <c r="BF988"/>
  <c r="T988"/>
  <c r="R988"/>
  <c r="P988"/>
  <c r="BI987"/>
  <c r="BH987"/>
  <c r="BG987"/>
  <c r="BF987"/>
  <c r="T987"/>
  <c r="R987"/>
  <c r="P987"/>
  <c r="BI985"/>
  <c r="BH985"/>
  <c r="BG985"/>
  <c r="BF985"/>
  <c r="T985"/>
  <c r="R985"/>
  <c r="P985"/>
  <c r="BI984"/>
  <c r="BH984"/>
  <c r="BG984"/>
  <c r="BF984"/>
  <c r="T984"/>
  <c r="R984"/>
  <c r="P984"/>
  <c r="BI982"/>
  <c r="BH982"/>
  <c r="BG982"/>
  <c r="BF982"/>
  <c r="T982"/>
  <c r="R982"/>
  <c r="P982"/>
  <c r="BI981"/>
  <c r="BH981"/>
  <c r="BG981"/>
  <c r="BF981"/>
  <c r="T981"/>
  <c r="R981"/>
  <c r="P981"/>
  <c r="BI979"/>
  <c r="BH979"/>
  <c r="BG979"/>
  <c r="BF979"/>
  <c r="T979"/>
  <c r="R979"/>
  <c r="P979"/>
  <c r="BI976"/>
  <c r="BH976"/>
  <c r="BG976"/>
  <c r="BF976"/>
  <c r="T976"/>
  <c r="R976"/>
  <c r="P976"/>
  <c r="BI972"/>
  <c r="BH972"/>
  <c r="BG972"/>
  <c r="BF972"/>
  <c r="T972"/>
  <c r="R972"/>
  <c r="P972"/>
  <c r="BI971"/>
  <c r="BH971"/>
  <c r="BG971"/>
  <c r="BF971"/>
  <c r="T971"/>
  <c r="R971"/>
  <c r="P971"/>
  <c r="BI969"/>
  <c r="BH969"/>
  <c r="BG969"/>
  <c r="BF969"/>
  <c r="T969"/>
  <c r="R969"/>
  <c r="P969"/>
  <c r="BI968"/>
  <c r="BH968"/>
  <c r="BG968"/>
  <c r="BF968"/>
  <c r="T968"/>
  <c r="R968"/>
  <c r="P968"/>
  <c r="BI966"/>
  <c r="BH966"/>
  <c r="BG966"/>
  <c r="BF966"/>
  <c r="T966"/>
  <c r="R966"/>
  <c r="P966"/>
  <c r="BI965"/>
  <c r="BH965"/>
  <c r="BG965"/>
  <c r="BF965"/>
  <c r="T965"/>
  <c r="R965"/>
  <c r="P965"/>
  <c r="BI963"/>
  <c r="BH963"/>
  <c r="BG963"/>
  <c r="BF963"/>
  <c r="T963"/>
  <c r="R963"/>
  <c r="P963"/>
  <c r="BI960"/>
  <c r="BH960"/>
  <c r="BG960"/>
  <c r="BF960"/>
  <c r="T960"/>
  <c r="R960"/>
  <c r="P960"/>
  <c r="BI956"/>
  <c r="BH956"/>
  <c r="BG956"/>
  <c r="BF956"/>
  <c r="T956"/>
  <c r="R956"/>
  <c r="P956"/>
  <c r="BI953"/>
  <c r="BH953"/>
  <c r="BG953"/>
  <c r="BF953"/>
  <c r="T953"/>
  <c r="R953"/>
  <c r="P953"/>
  <c r="BI949"/>
  <c r="BH949"/>
  <c r="BG949"/>
  <c r="BF949"/>
  <c r="T949"/>
  <c r="R949"/>
  <c r="P949"/>
  <c r="BI948"/>
  <c r="BH948"/>
  <c r="BG948"/>
  <c r="BF948"/>
  <c r="T948"/>
  <c r="R948"/>
  <c r="P948"/>
  <c r="BI946"/>
  <c r="BH946"/>
  <c r="BG946"/>
  <c r="BF946"/>
  <c r="T946"/>
  <c r="R946"/>
  <c r="P946"/>
  <c r="BI945"/>
  <c r="BH945"/>
  <c r="BG945"/>
  <c r="BF945"/>
  <c r="T945"/>
  <c r="R945"/>
  <c r="P945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6"/>
  <c r="BH936"/>
  <c r="BG936"/>
  <c r="BF936"/>
  <c r="T936"/>
  <c r="R936"/>
  <c r="P936"/>
  <c r="BI935"/>
  <c r="BH935"/>
  <c r="BG935"/>
  <c r="BF935"/>
  <c r="T935"/>
  <c r="R935"/>
  <c r="P935"/>
  <c r="BI933"/>
  <c r="BH933"/>
  <c r="BG933"/>
  <c r="BF933"/>
  <c r="T933"/>
  <c r="R933"/>
  <c r="P933"/>
  <c r="BI932"/>
  <c r="BH932"/>
  <c r="BG932"/>
  <c r="BF932"/>
  <c r="T932"/>
  <c r="R932"/>
  <c r="P932"/>
  <c r="BI930"/>
  <c r="BH930"/>
  <c r="BG930"/>
  <c r="BF930"/>
  <c r="T930"/>
  <c r="R930"/>
  <c r="P930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4"/>
  <c r="BH924"/>
  <c r="BG924"/>
  <c r="BF924"/>
  <c r="T924"/>
  <c r="R924"/>
  <c r="P924"/>
  <c r="BI921"/>
  <c r="BH921"/>
  <c r="BG921"/>
  <c r="BF921"/>
  <c r="T921"/>
  <c r="R921"/>
  <c r="P921"/>
  <c r="BI919"/>
  <c r="BH919"/>
  <c r="BG919"/>
  <c r="BF919"/>
  <c r="T919"/>
  <c r="R919"/>
  <c r="P919"/>
  <c r="BI918"/>
  <c r="BH918"/>
  <c r="BG918"/>
  <c r="BF918"/>
  <c r="T918"/>
  <c r="R918"/>
  <c r="P918"/>
  <c r="BI916"/>
  <c r="BH916"/>
  <c r="BG916"/>
  <c r="BF916"/>
  <c r="T916"/>
  <c r="R916"/>
  <c r="P916"/>
  <c r="BI914"/>
  <c r="BH914"/>
  <c r="BG914"/>
  <c r="BF914"/>
  <c r="T914"/>
  <c r="R914"/>
  <c r="P914"/>
  <c r="BI913"/>
  <c r="BH913"/>
  <c r="BG913"/>
  <c r="BF913"/>
  <c r="T913"/>
  <c r="R913"/>
  <c r="P913"/>
  <c r="BI912"/>
  <c r="BH912"/>
  <c r="BG912"/>
  <c r="BF912"/>
  <c r="T912"/>
  <c r="R912"/>
  <c r="P912"/>
  <c r="BI909"/>
  <c r="BH909"/>
  <c r="BG909"/>
  <c r="BF909"/>
  <c r="T909"/>
  <c r="R909"/>
  <c r="P909"/>
  <c r="BI908"/>
  <c r="BH908"/>
  <c r="BG908"/>
  <c r="BF908"/>
  <c r="T908"/>
  <c r="R908"/>
  <c r="P908"/>
  <c r="BI907"/>
  <c r="BH907"/>
  <c r="BG907"/>
  <c r="BF907"/>
  <c r="T907"/>
  <c r="R907"/>
  <c r="P907"/>
  <c r="BI904"/>
  <c r="BH904"/>
  <c r="BG904"/>
  <c r="BF904"/>
  <c r="T904"/>
  <c r="R904"/>
  <c r="P904"/>
  <c r="BI901"/>
  <c r="BH901"/>
  <c r="BG901"/>
  <c r="BF901"/>
  <c r="T901"/>
  <c r="R901"/>
  <c r="P901"/>
  <c r="BI900"/>
  <c r="BH900"/>
  <c r="BG900"/>
  <c r="BF900"/>
  <c r="T900"/>
  <c r="R900"/>
  <c r="P900"/>
  <c r="BI896"/>
  <c r="BH896"/>
  <c r="BG896"/>
  <c r="BF896"/>
  <c r="T896"/>
  <c r="R896"/>
  <c r="P896"/>
  <c r="BI893"/>
  <c r="BH893"/>
  <c r="BG893"/>
  <c r="BF893"/>
  <c r="T893"/>
  <c r="R893"/>
  <c r="P893"/>
  <c r="BI890"/>
  <c r="BH890"/>
  <c r="BG890"/>
  <c r="BF890"/>
  <c r="T890"/>
  <c r="R890"/>
  <c r="P890"/>
  <c r="BI886"/>
  <c r="BH886"/>
  <c r="BG886"/>
  <c r="BF886"/>
  <c r="T886"/>
  <c r="R886"/>
  <c r="P886"/>
  <c r="BI882"/>
  <c r="BH882"/>
  <c r="BG882"/>
  <c r="BF882"/>
  <c r="T882"/>
  <c r="R882"/>
  <c r="P882"/>
  <c r="BI878"/>
  <c r="BH878"/>
  <c r="BG878"/>
  <c r="BF878"/>
  <c r="T878"/>
  <c r="R878"/>
  <c r="P878"/>
  <c r="BI874"/>
  <c r="BH874"/>
  <c r="BG874"/>
  <c r="BF874"/>
  <c r="T874"/>
  <c r="R874"/>
  <c r="P874"/>
  <c r="BI868"/>
  <c r="BH868"/>
  <c r="BG868"/>
  <c r="BF868"/>
  <c r="T868"/>
  <c r="R868"/>
  <c r="P868"/>
  <c r="BI864"/>
  <c r="BH864"/>
  <c r="BG864"/>
  <c r="BF864"/>
  <c r="T864"/>
  <c r="R864"/>
  <c r="P864"/>
  <c r="BI859"/>
  <c r="BH859"/>
  <c r="BG859"/>
  <c r="BF859"/>
  <c r="T859"/>
  <c r="R859"/>
  <c r="P859"/>
  <c r="BI856"/>
  <c r="BH856"/>
  <c r="BG856"/>
  <c r="BF856"/>
  <c r="T856"/>
  <c r="R856"/>
  <c r="P856"/>
  <c r="BI853"/>
  <c r="BH853"/>
  <c r="BG853"/>
  <c r="BF853"/>
  <c r="T853"/>
  <c r="R853"/>
  <c r="P853"/>
  <c r="BI849"/>
  <c r="BH849"/>
  <c r="BG849"/>
  <c r="BF849"/>
  <c r="T849"/>
  <c r="R849"/>
  <c r="P849"/>
  <c r="BI845"/>
  <c r="BH845"/>
  <c r="BG845"/>
  <c r="BF845"/>
  <c r="T845"/>
  <c r="R845"/>
  <c r="P845"/>
  <c r="BI841"/>
  <c r="BH841"/>
  <c r="BG841"/>
  <c r="BF841"/>
  <c r="T841"/>
  <c r="R841"/>
  <c r="P841"/>
  <c r="BI837"/>
  <c r="BH837"/>
  <c r="BG837"/>
  <c r="BF837"/>
  <c r="T837"/>
  <c r="R837"/>
  <c r="P837"/>
  <c r="BI830"/>
  <c r="BH830"/>
  <c r="BG830"/>
  <c r="BF830"/>
  <c r="T830"/>
  <c r="R830"/>
  <c r="P830"/>
  <c r="BI825"/>
  <c r="BH825"/>
  <c r="BG825"/>
  <c r="BF825"/>
  <c r="T825"/>
  <c r="R825"/>
  <c r="P825"/>
  <c r="BI820"/>
  <c r="BH820"/>
  <c r="BG820"/>
  <c r="BF820"/>
  <c r="T820"/>
  <c r="R820"/>
  <c r="P820"/>
  <c r="BI817"/>
  <c r="BH817"/>
  <c r="BG817"/>
  <c r="BF817"/>
  <c r="T817"/>
  <c r="R817"/>
  <c r="P817"/>
  <c r="BI814"/>
  <c r="BH814"/>
  <c r="BG814"/>
  <c r="BF814"/>
  <c r="T814"/>
  <c r="R814"/>
  <c r="P814"/>
  <c r="BI811"/>
  <c r="BH811"/>
  <c r="BG811"/>
  <c r="BF811"/>
  <c r="T811"/>
  <c r="T810"/>
  <c r="R811"/>
  <c r="R810"/>
  <c r="P811"/>
  <c r="P810"/>
  <c r="BI809"/>
  <c r="BH809"/>
  <c r="BG809"/>
  <c r="BF809"/>
  <c r="T809"/>
  <c r="R809"/>
  <c r="P809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0"/>
  <c r="BH800"/>
  <c r="BG800"/>
  <c r="BF800"/>
  <c r="T800"/>
  <c r="R800"/>
  <c r="P800"/>
  <c r="BI799"/>
  <c r="BH799"/>
  <c r="BG799"/>
  <c r="BF799"/>
  <c r="T799"/>
  <c r="R799"/>
  <c r="P799"/>
  <c r="BI796"/>
  <c r="BH796"/>
  <c r="BG796"/>
  <c r="BF796"/>
  <c r="T796"/>
  <c r="R796"/>
  <c r="P796"/>
  <c r="BI795"/>
  <c r="BH795"/>
  <c r="BG795"/>
  <c r="BF795"/>
  <c r="T795"/>
  <c r="R795"/>
  <c r="P795"/>
  <c r="BI794"/>
  <c r="BH794"/>
  <c r="BG794"/>
  <c r="BF794"/>
  <c r="T794"/>
  <c r="R794"/>
  <c r="P794"/>
  <c r="BI793"/>
  <c r="BH793"/>
  <c r="BG793"/>
  <c r="BF793"/>
  <c r="T793"/>
  <c r="R793"/>
  <c r="P793"/>
  <c r="BI792"/>
  <c r="BH792"/>
  <c r="BG792"/>
  <c r="BF792"/>
  <c r="T792"/>
  <c r="R792"/>
  <c r="P792"/>
  <c r="BI791"/>
  <c r="BH791"/>
  <c r="BG791"/>
  <c r="BF791"/>
  <c r="T791"/>
  <c r="R791"/>
  <c r="P791"/>
  <c r="BI790"/>
  <c r="BH790"/>
  <c r="BG790"/>
  <c r="BF790"/>
  <c r="T790"/>
  <c r="R790"/>
  <c r="P790"/>
  <c r="BI787"/>
  <c r="BH787"/>
  <c r="BG787"/>
  <c r="BF787"/>
  <c r="T787"/>
  <c r="R787"/>
  <c r="P787"/>
  <c r="BI782"/>
  <c r="BH782"/>
  <c r="BG782"/>
  <c r="BF782"/>
  <c r="T782"/>
  <c r="R782"/>
  <c r="P782"/>
  <c r="BI778"/>
  <c r="BH778"/>
  <c r="BG778"/>
  <c r="BF778"/>
  <c r="T778"/>
  <c r="R778"/>
  <c r="P778"/>
  <c r="BI777"/>
  <c r="BH777"/>
  <c r="BG777"/>
  <c r="BF777"/>
  <c r="T777"/>
  <c r="R777"/>
  <c r="P777"/>
  <c r="BI775"/>
  <c r="BH775"/>
  <c r="BG775"/>
  <c r="BF775"/>
  <c r="T775"/>
  <c r="R775"/>
  <c r="P775"/>
  <c r="BI774"/>
  <c r="BH774"/>
  <c r="BG774"/>
  <c r="BF774"/>
  <c r="T774"/>
  <c r="R774"/>
  <c r="P774"/>
  <c r="BI772"/>
  <c r="BH772"/>
  <c r="BG772"/>
  <c r="BF772"/>
  <c r="T772"/>
  <c r="R772"/>
  <c r="P772"/>
  <c r="BI771"/>
  <c r="BH771"/>
  <c r="BG771"/>
  <c r="BF771"/>
  <c r="T771"/>
  <c r="R771"/>
  <c r="P771"/>
  <c r="BI769"/>
  <c r="BH769"/>
  <c r="BG769"/>
  <c r="BF769"/>
  <c r="T769"/>
  <c r="R769"/>
  <c r="P769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3"/>
  <c r="BH763"/>
  <c r="BG763"/>
  <c r="BF763"/>
  <c r="T763"/>
  <c r="R763"/>
  <c r="P763"/>
  <c r="BI761"/>
  <c r="BH761"/>
  <c r="BG761"/>
  <c r="BF761"/>
  <c r="T761"/>
  <c r="R761"/>
  <c r="P761"/>
  <c r="BI760"/>
  <c r="BH760"/>
  <c r="BG760"/>
  <c r="BF760"/>
  <c r="T760"/>
  <c r="R760"/>
  <c r="P760"/>
  <c r="BI758"/>
  <c r="BH758"/>
  <c r="BG758"/>
  <c r="BF758"/>
  <c r="T758"/>
  <c r="R758"/>
  <c r="P758"/>
  <c r="BI757"/>
  <c r="BH757"/>
  <c r="BG757"/>
  <c r="BF757"/>
  <c r="T757"/>
  <c r="R757"/>
  <c r="P757"/>
  <c r="BI755"/>
  <c r="BH755"/>
  <c r="BG755"/>
  <c r="BF755"/>
  <c r="T755"/>
  <c r="R755"/>
  <c r="P755"/>
  <c r="BI752"/>
  <c r="BH752"/>
  <c r="BG752"/>
  <c r="BF752"/>
  <c r="T752"/>
  <c r="R752"/>
  <c r="P752"/>
  <c r="BI748"/>
  <c r="BH748"/>
  <c r="BG748"/>
  <c r="BF748"/>
  <c r="T748"/>
  <c r="R748"/>
  <c r="P748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2"/>
  <c r="BH742"/>
  <c r="BG742"/>
  <c r="BF742"/>
  <c r="T742"/>
  <c r="R742"/>
  <c r="P742"/>
  <c r="BI741"/>
  <c r="BH741"/>
  <c r="BG741"/>
  <c r="BF741"/>
  <c r="T741"/>
  <c r="R741"/>
  <c r="P741"/>
  <c r="BI740"/>
  <c r="BH740"/>
  <c r="BG740"/>
  <c r="BF740"/>
  <c r="T740"/>
  <c r="R740"/>
  <c r="P740"/>
  <c r="BI739"/>
  <c r="BH739"/>
  <c r="BG739"/>
  <c r="BF739"/>
  <c r="T739"/>
  <c r="R739"/>
  <c r="P739"/>
  <c r="BI738"/>
  <c r="BH738"/>
  <c r="BG738"/>
  <c r="BF738"/>
  <c r="T738"/>
  <c r="R738"/>
  <c r="P738"/>
  <c r="BI737"/>
  <c r="BH737"/>
  <c r="BG737"/>
  <c r="BF737"/>
  <c r="T737"/>
  <c r="R737"/>
  <c r="P737"/>
  <c r="BI733"/>
  <c r="BH733"/>
  <c r="BG733"/>
  <c r="BF733"/>
  <c r="T733"/>
  <c r="R733"/>
  <c r="P733"/>
  <c r="BI732"/>
  <c r="BH732"/>
  <c r="BG732"/>
  <c r="BF732"/>
  <c r="T732"/>
  <c r="R732"/>
  <c r="P732"/>
  <c r="BI731"/>
  <c r="BH731"/>
  <c r="BG731"/>
  <c r="BF731"/>
  <c r="T731"/>
  <c r="R731"/>
  <c r="P731"/>
  <c r="BI728"/>
  <c r="BH728"/>
  <c r="BG728"/>
  <c r="BF728"/>
  <c r="T728"/>
  <c r="R728"/>
  <c r="P728"/>
  <c r="BI727"/>
  <c r="BH727"/>
  <c r="BG727"/>
  <c r="BF727"/>
  <c r="T727"/>
  <c r="R727"/>
  <c r="P727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11"/>
  <c r="BH711"/>
  <c r="BG711"/>
  <c r="BF711"/>
  <c r="T711"/>
  <c r="R711"/>
  <c r="P711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7"/>
  <c r="BH697"/>
  <c r="BG697"/>
  <c r="BF697"/>
  <c r="T697"/>
  <c r="R697"/>
  <c r="P697"/>
  <c r="BI692"/>
  <c r="BH692"/>
  <c r="BG692"/>
  <c r="BF692"/>
  <c r="T692"/>
  <c r="R692"/>
  <c r="P692"/>
  <c r="BI688"/>
  <c r="BH688"/>
  <c r="BG688"/>
  <c r="BF688"/>
  <c r="T688"/>
  <c r="R688"/>
  <c r="P688"/>
  <c r="BI683"/>
  <c r="BH683"/>
  <c r="BG683"/>
  <c r="BF683"/>
  <c r="T683"/>
  <c r="R683"/>
  <c r="P683"/>
  <c r="BI676"/>
  <c r="BH676"/>
  <c r="BG676"/>
  <c r="BF676"/>
  <c r="T676"/>
  <c r="R676"/>
  <c r="P676"/>
  <c r="BI671"/>
  <c r="BH671"/>
  <c r="BG671"/>
  <c r="BF671"/>
  <c r="T671"/>
  <c r="R671"/>
  <c r="P671"/>
  <c r="BI668"/>
  <c r="BH668"/>
  <c r="BG668"/>
  <c r="BF668"/>
  <c r="T668"/>
  <c r="R668"/>
  <c r="P668"/>
  <c r="BI663"/>
  <c r="BH663"/>
  <c r="BG663"/>
  <c r="BF663"/>
  <c r="T663"/>
  <c r="R663"/>
  <c r="P663"/>
  <c r="BI660"/>
  <c r="BH660"/>
  <c r="BG660"/>
  <c r="BF660"/>
  <c r="T660"/>
  <c r="R660"/>
  <c r="P660"/>
  <c r="BI656"/>
  <c r="BH656"/>
  <c r="BG656"/>
  <c r="BF656"/>
  <c r="T656"/>
  <c r="R656"/>
  <c r="P656"/>
  <c r="BI651"/>
  <c r="BH651"/>
  <c r="BG651"/>
  <c r="BF651"/>
  <c r="T651"/>
  <c r="R651"/>
  <c r="P651"/>
  <c r="BI647"/>
  <c r="BH647"/>
  <c r="BG647"/>
  <c r="BF647"/>
  <c r="T647"/>
  <c r="R647"/>
  <c r="P647"/>
  <c r="BI643"/>
  <c r="BH643"/>
  <c r="BG643"/>
  <c r="BF643"/>
  <c r="T643"/>
  <c r="R643"/>
  <c r="P643"/>
  <c r="BI639"/>
  <c r="BH639"/>
  <c r="BG639"/>
  <c r="BF639"/>
  <c r="T639"/>
  <c r="R639"/>
  <c r="P639"/>
  <c r="BI629"/>
  <c r="BH629"/>
  <c r="BG629"/>
  <c r="BF629"/>
  <c r="T629"/>
  <c r="R629"/>
  <c r="P629"/>
  <c r="BI618"/>
  <c r="BH618"/>
  <c r="BG618"/>
  <c r="BF618"/>
  <c r="T618"/>
  <c r="R618"/>
  <c r="P618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0"/>
  <c r="BH550"/>
  <c r="BG550"/>
  <c r="BF550"/>
  <c r="T550"/>
  <c r="R550"/>
  <c r="P550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37"/>
  <c r="BH537"/>
  <c r="BG537"/>
  <c r="BF537"/>
  <c r="T537"/>
  <c r="R537"/>
  <c r="P537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3"/>
  <c r="BH523"/>
  <c r="BG523"/>
  <c r="BF523"/>
  <c r="T523"/>
  <c r="R523"/>
  <c r="P523"/>
  <c r="BI522"/>
  <c r="BH522"/>
  <c r="BG522"/>
  <c r="BF522"/>
  <c r="T522"/>
  <c r="R522"/>
  <c r="P522"/>
  <c r="BI520"/>
  <c r="BH520"/>
  <c r="BG520"/>
  <c r="BF520"/>
  <c r="T520"/>
  <c r="R520"/>
  <c r="P520"/>
  <c r="BI519"/>
  <c r="BH519"/>
  <c r="BG519"/>
  <c r="BF519"/>
  <c r="T519"/>
  <c r="R519"/>
  <c r="P519"/>
  <c r="BI517"/>
  <c r="BH517"/>
  <c r="BG517"/>
  <c r="BF517"/>
  <c r="T517"/>
  <c r="R517"/>
  <c r="P517"/>
  <c r="BI516"/>
  <c r="BH516"/>
  <c r="BG516"/>
  <c r="BF516"/>
  <c r="T516"/>
  <c r="R516"/>
  <c r="P516"/>
  <c r="BI514"/>
  <c r="BH514"/>
  <c r="BG514"/>
  <c r="BF514"/>
  <c r="T514"/>
  <c r="R514"/>
  <c r="P514"/>
  <c r="BI513"/>
  <c r="BH513"/>
  <c r="BG513"/>
  <c r="BF513"/>
  <c r="T513"/>
  <c r="R513"/>
  <c r="P513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2"/>
  <c r="BH502"/>
  <c r="BG502"/>
  <c r="BF502"/>
  <c r="T502"/>
  <c r="R502"/>
  <c r="P502"/>
  <c r="BI500"/>
  <c r="BH500"/>
  <c r="BG500"/>
  <c r="BF500"/>
  <c r="T500"/>
  <c r="R500"/>
  <c r="P500"/>
  <c r="BI499"/>
  <c r="BH499"/>
  <c r="BG499"/>
  <c r="BF499"/>
  <c r="T499"/>
  <c r="R499"/>
  <c r="P499"/>
  <c r="BI497"/>
  <c r="BH497"/>
  <c r="BG497"/>
  <c r="BF497"/>
  <c r="T497"/>
  <c r="R497"/>
  <c r="P497"/>
  <c r="BI496"/>
  <c r="BH496"/>
  <c r="BG496"/>
  <c r="BF496"/>
  <c r="T496"/>
  <c r="R496"/>
  <c r="P496"/>
  <c r="BI494"/>
  <c r="BH494"/>
  <c r="BG494"/>
  <c r="BF494"/>
  <c r="T494"/>
  <c r="R494"/>
  <c r="P494"/>
  <c r="BI493"/>
  <c r="BH493"/>
  <c r="BG493"/>
  <c r="BF493"/>
  <c r="T493"/>
  <c r="R493"/>
  <c r="P493"/>
  <c r="BI491"/>
  <c r="BH491"/>
  <c r="BG491"/>
  <c r="BF491"/>
  <c r="T491"/>
  <c r="R491"/>
  <c r="P491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8"/>
  <c r="BH478"/>
  <c r="BG478"/>
  <c r="BF478"/>
  <c r="T478"/>
  <c r="R478"/>
  <c r="P478"/>
  <c r="BI474"/>
  <c r="BH474"/>
  <c r="BG474"/>
  <c r="BF474"/>
  <c r="T474"/>
  <c r="R474"/>
  <c r="P474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8"/>
  <c r="BH468"/>
  <c r="BG468"/>
  <c r="BF468"/>
  <c r="T468"/>
  <c r="R468"/>
  <c r="P468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2"/>
  <c r="BH442"/>
  <c r="BG442"/>
  <c r="BF442"/>
  <c r="T442"/>
  <c r="T441"/>
  <c r="R442"/>
  <c r="R441"/>
  <c r="P442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4"/>
  <c r="BH434"/>
  <c r="BG434"/>
  <c r="BF434"/>
  <c r="T434"/>
  <c r="R434"/>
  <c r="P434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0"/>
  <c r="BH380"/>
  <c r="BG380"/>
  <c r="BF380"/>
  <c r="T380"/>
  <c r="R380"/>
  <c r="P380"/>
  <c r="BI376"/>
  <c r="BH376"/>
  <c r="BG376"/>
  <c r="BF376"/>
  <c r="T376"/>
  <c r="R376"/>
  <c r="P376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49"/>
  <c r="BH349"/>
  <c r="BG349"/>
  <c r="BF349"/>
  <c r="T349"/>
  <c r="R349"/>
  <c r="P349"/>
  <c r="BI345"/>
  <c r="BH345"/>
  <c r="BG345"/>
  <c r="BF345"/>
  <c r="T345"/>
  <c r="R345"/>
  <c r="P345"/>
  <c r="BI340"/>
  <c r="BH340"/>
  <c r="BG340"/>
  <c r="BF340"/>
  <c r="T340"/>
  <c r="R340"/>
  <c r="P340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0"/>
  <c r="BH290"/>
  <c r="BG290"/>
  <c r="BF290"/>
  <c r="T290"/>
  <c r="R290"/>
  <c r="P290"/>
  <c r="BI270"/>
  <c r="BH270"/>
  <c r="BG270"/>
  <c r="BF270"/>
  <c r="T270"/>
  <c r="R270"/>
  <c r="P270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4"/>
  <c r="BH234"/>
  <c r="BG234"/>
  <c r="BF234"/>
  <c r="T234"/>
  <c r="T233"/>
  <c r="R234"/>
  <c r="R233"/>
  <c r="P234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R195"/>
  <c r="P195"/>
  <c r="BI189"/>
  <c r="BH189"/>
  <c r="BG189"/>
  <c r="BF189"/>
  <c r="T189"/>
  <c r="R189"/>
  <c r="P189"/>
  <c r="BI181"/>
  <c r="BH181"/>
  <c r="BG181"/>
  <c r="BF181"/>
  <c r="T181"/>
  <c r="T180"/>
  <c r="R181"/>
  <c r="R180"/>
  <c r="P181"/>
  <c r="P180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F150"/>
  <c r="E148"/>
  <c r="F89"/>
  <c r="E87"/>
  <c r="J24"/>
  <c r="E24"/>
  <c r="J153"/>
  <c r="J23"/>
  <c r="J21"/>
  <c r="E21"/>
  <c r="J152"/>
  <c r="J20"/>
  <c r="J18"/>
  <c r="E18"/>
  <c r="F153"/>
  <c r="J17"/>
  <c r="J15"/>
  <c r="E15"/>
  <c r="F152"/>
  <c r="J14"/>
  <c r="J12"/>
  <c r="J150"/>
  <c r="E7"/>
  <c r="E85"/>
  <c i="2" r="J37"/>
  <c r="J36"/>
  <c i="1" r="AY95"/>
  <c i="2" r="J35"/>
  <c i="1" r="AX95"/>
  <c i="2"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88"/>
  <c r="BH188"/>
  <c r="BG188"/>
  <c r="BF188"/>
  <c r="T188"/>
  <c r="R188"/>
  <c r="P188"/>
  <c r="BI181"/>
  <c r="BH181"/>
  <c r="BG181"/>
  <c r="BF181"/>
  <c r="T181"/>
  <c r="R181"/>
  <c r="P181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F122"/>
  <c r="E120"/>
  <c r="F89"/>
  <c r="E87"/>
  <c r="J24"/>
  <c r="E24"/>
  <c r="J92"/>
  <c r="J23"/>
  <c r="J21"/>
  <c r="E21"/>
  <c r="J91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J280"/>
  <c r="BK275"/>
  <c r="J271"/>
  <c r="BK270"/>
  <c r="BK267"/>
  <c r="J265"/>
  <c r="BK264"/>
  <c r="J261"/>
  <c r="J259"/>
  <c r="BK258"/>
  <c r="J251"/>
  <c r="BK248"/>
  <c r="J242"/>
  <c r="BK238"/>
  <c r="J230"/>
  <c r="BK225"/>
  <c r="BK221"/>
  <c r="BK215"/>
  <c r="J211"/>
  <c r="J203"/>
  <c r="J199"/>
  <c r="J195"/>
  <c r="BK181"/>
  <c r="BK174"/>
  <c r="BK168"/>
  <c r="J165"/>
  <c r="J162"/>
  <c r="J160"/>
  <c r="BK156"/>
  <c r="J155"/>
  <c r="BK149"/>
  <c r="BK145"/>
  <c r="J141"/>
  <c r="BK140"/>
  <c r="BK135"/>
  <c r="J132"/>
  <c i="1" r="AS94"/>
  <c i="2" r="BK280"/>
  <c r="BK271"/>
  <c r="J270"/>
  <c r="J267"/>
  <c r="BK265"/>
  <c r="J264"/>
  <c r="BK261"/>
  <c r="BK259"/>
  <c r="J256"/>
  <c r="BK251"/>
  <c r="J248"/>
  <c r="J245"/>
  <c r="J238"/>
  <c r="BK234"/>
  <c r="J225"/>
  <c r="J221"/>
  <c r="J215"/>
  <c r="BK211"/>
  <c r="BK203"/>
  <c r="BK199"/>
  <c r="BK188"/>
  <c r="J181"/>
  <c r="J174"/>
  <c r="J168"/>
  <c r="BK165"/>
  <c r="BK163"/>
  <c r="BK160"/>
  <c r="J156"/>
  <c r="BK155"/>
  <c r="J149"/>
  <c r="J145"/>
  <c r="J140"/>
  <c r="BK136"/>
  <c r="BK132"/>
  <c i="3" r="BK1123"/>
  <c r="BK1118"/>
  <c r="BK1112"/>
  <c r="J1112"/>
  <c r="BK1111"/>
  <c r="J1110"/>
  <c r="J1109"/>
  <c r="J1107"/>
  <c r="BK1106"/>
  <c r="BK1105"/>
  <c r="J1105"/>
  <c r="J1104"/>
  <c r="BK1103"/>
  <c r="BK1100"/>
  <c r="BK1098"/>
  <c r="BK1092"/>
  <c r="BK1090"/>
  <c r="BK1083"/>
  <c r="BK1081"/>
  <c r="BK1080"/>
  <c r="BK1075"/>
  <c r="BK1071"/>
  <c r="J1070"/>
  <c r="J1069"/>
  <c r="BK1068"/>
  <c r="J1068"/>
  <c r="J1066"/>
  <c r="BK1064"/>
  <c r="J1064"/>
  <c r="J1063"/>
  <c r="BK1061"/>
  <c r="J1060"/>
  <c r="BK1058"/>
  <c r="J1058"/>
  <c r="BK1057"/>
  <c r="BK1056"/>
  <c r="BK1054"/>
  <c r="BK1052"/>
  <c r="J1052"/>
  <c r="BK1049"/>
  <c r="J1049"/>
  <c r="BK1048"/>
  <c r="J1048"/>
  <c r="J1046"/>
  <c r="J1045"/>
  <c r="BK1043"/>
  <c r="J1043"/>
  <c r="BK1042"/>
  <c r="J1039"/>
  <c r="BK1037"/>
  <c r="J1037"/>
  <c r="J1036"/>
  <c r="BK1034"/>
  <c r="J1034"/>
  <c r="BK1033"/>
  <c r="BK1031"/>
  <c r="BK1030"/>
  <c r="BK1028"/>
  <c r="J1027"/>
  <c r="BK1024"/>
  <c r="BK1022"/>
  <c r="BK1021"/>
  <c r="BK1018"/>
  <c r="BK1015"/>
  <c r="BK1013"/>
  <c r="BK1010"/>
  <c r="J1009"/>
  <c r="J1007"/>
  <c r="BK1006"/>
  <c r="J1003"/>
  <c r="J1001"/>
  <c r="J998"/>
  <c r="BK997"/>
  <c r="BK992"/>
  <c r="BK988"/>
  <c r="BK987"/>
  <c r="J985"/>
  <c r="J984"/>
  <c r="J982"/>
  <c r="J981"/>
  <c r="J979"/>
  <c r="BK976"/>
  <c r="J971"/>
  <c r="BK969"/>
  <c r="J969"/>
  <c r="J966"/>
  <c r="BK965"/>
  <c r="J960"/>
  <c r="BK956"/>
  <c r="J953"/>
  <c r="BK949"/>
  <c r="J948"/>
  <c r="BK946"/>
  <c r="BK945"/>
  <c r="BK942"/>
  <c r="BK941"/>
  <c r="BK940"/>
  <c r="BK939"/>
  <c r="BK938"/>
  <c r="J938"/>
  <c r="BK935"/>
  <c r="J933"/>
  <c r="BK932"/>
  <c r="BK929"/>
  <c r="BK927"/>
  <c r="BK925"/>
  <c r="J925"/>
  <c r="BK921"/>
  <c r="J919"/>
  <c r="J918"/>
  <c r="BK914"/>
  <c r="J914"/>
  <c r="J913"/>
  <c r="BK912"/>
  <c r="J912"/>
  <c r="BK908"/>
  <c r="BK907"/>
  <c r="BK904"/>
  <c r="J904"/>
  <c r="BK901"/>
  <c r="J900"/>
  <c r="J896"/>
  <c r="BK893"/>
  <c r="J893"/>
  <c r="BK890"/>
  <c r="J890"/>
  <c r="BK886"/>
  <c r="J886"/>
  <c r="BK882"/>
  <c r="J882"/>
  <c r="BK878"/>
  <c r="J878"/>
  <c r="BK874"/>
  <c r="J874"/>
  <c r="BK868"/>
  <c r="J868"/>
  <c r="J864"/>
  <c r="BK859"/>
  <c r="J859"/>
  <c r="BK856"/>
  <c r="J856"/>
  <c r="BK853"/>
  <c r="J853"/>
  <c r="BK849"/>
  <c r="J849"/>
  <c r="BK845"/>
  <c r="BK841"/>
  <c r="J837"/>
  <c r="BK830"/>
  <c r="BK825"/>
  <c r="BK820"/>
  <c r="J820"/>
  <c r="BK817"/>
  <c r="J817"/>
  <c r="J814"/>
  <c r="J811"/>
  <c r="BK809"/>
  <c r="J809"/>
  <c r="BK808"/>
  <c r="J808"/>
  <c r="BK806"/>
  <c r="J804"/>
  <c r="BK803"/>
  <c r="BK802"/>
  <c r="J802"/>
  <c r="J800"/>
  <c r="BK799"/>
  <c r="J799"/>
  <c r="BK796"/>
  <c r="BK795"/>
  <c r="J795"/>
  <c r="BK794"/>
  <c r="J794"/>
  <c r="BK793"/>
  <c r="J793"/>
  <c r="J792"/>
  <c r="BK791"/>
  <c r="BK790"/>
  <c r="BK787"/>
  <c r="J787"/>
  <c r="BK782"/>
  <c r="J782"/>
  <c r="BK778"/>
  <c r="J778"/>
  <c r="BK777"/>
  <c r="J777"/>
  <c r="BK775"/>
  <c r="J775"/>
  <c r="BK774"/>
  <c r="BK772"/>
  <c r="J772"/>
  <c r="BK771"/>
  <c r="BK769"/>
  <c r="J769"/>
  <c r="BK768"/>
  <c r="J768"/>
  <c r="BK766"/>
  <c r="BK764"/>
  <c r="J764"/>
  <c r="BK763"/>
  <c r="BK761"/>
  <c r="J761"/>
  <c r="BK760"/>
  <c r="J758"/>
  <c r="J755"/>
  <c r="BK752"/>
  <c r="J752"/>
  <c r="BK748"/>
  <c r="J748"/>
  <c r="BK747"/>
  <c r="J745"/>
  <c r="J743"/>
  <c r="BK741"/>
  <c r="BK740"/>
  <c r="J739"/>
  <c r="BK738"/>
  <c r="BK737"/>
  <c r="J737"/>
  <c r="J733"/>
  <c r="BK732"/>
  <c r="BK731"/>
  <c r="J728"/>
  <c r="BK727"/>
  <c r="J722"/>
  <c r="BK718"/>
  <c r="J714"/>
  <c r="J711"/>
  <c r="J710"/>
  <c r="BK707"/>
  <c r="J704"/>
  <c r="BK701"/>
  <c r="BK697"/>
  <c r="J692"/>
  <c r="BK688"/>
  <c r="BK683"/>
  <c r="BK676"/>
  <c r="BK668"/>
  <c r="J663"/>
  <c r="J660"/>
  <c r="BK656"/>
  <c r="BK651"/>
  <c r="BK647"/>
  <c r="BK643"/>
  <c r="BK639"/>
  <c r="J629"/>
  <c r="BK618"/>
  <c r="BK607"/>
  <c r="J604"/>
  <c r="BK601"/>
  <c r="BK598"/>
  <c r="J595"/>
  <c r="J592"/>
  <c r="J588"/>
  <c r="J584"/>
  <c r="BK580"/>
  <c r="J574"/>
  <c r="BK573"/>
  <c r="J572"/>
  <c r="J571"/>
  <c r="J570"/>
  <c r="BK566"/>
  <c r="BK564"/>
  <c r="BK562"/>
  <c r="J560"/>
  <c r="BK558"/>
  <c r="J556"/>
  <c r="J553"/>
  <c r="BK550"/>
  <c r="BK543"/>
  <c r="BK542"/>
  <c r="BK540"/>
  <c r="BK539"/>
  <c r="J537"/>
  <c r="J534"/>
  <c r="J529"/>
  <c r="J528"/>
  <c r="BK526"/>
  <c r="J523"/>
  <c r="BK522"/>
  <c r="BK520"/>
  <c r="BK519"/>
  <c r="BK517"/>
  <c r="J516"/>
  <c r="J514"/>
  <c r="J513"/>
  <c r="J511"/>
  <c r="J510"/>
  <c r="J507"/>
  <c r="J503"/>
  <c r="BK500"/>
  <c r="J499"/>
  <c r="BK497"/>
  <c r="BK496"/>
  <c r="BK493"/>
  <c r="J491"/>
  <c r="J488"/>
  <c r="BK485"/>
  <c r="BK478"/>
  <c r="J474"/>
  <c r="BK471"/>
  <c r="J469"/>
  <c r="BK465"/>
  <c r="J461"/>
  <c r="BK451"/>
  <c r="J450"/>
  <c r="J449"/>
  <c r="J448"/>
  <c r="BK440"/>
  <c r="J439"/>
  <c r="BK434"/>
  <c r="BK433"/>
  <c r="J427"/>
  <c r="J426"/>
  <c r="J422"/>
  <c r="J421"/>
  <c r="BK420"/>
  <c r="BK415"/>
  <c r="J413"/>
  <c r="J410"/>
  <c r="J407"/>
  <c r="BK405"/>
  <c r="BK398"/>
  <c r="J395"/>
  <c r="BK390"/>
  <c r="BK388"/>
  <c r="BK385"/>
  <c r="BK376"/>
  <c r="J371"/>
  <c r="J368"/>
  <c r="BK364"/>
  <c r="J361"/>
  <c r="J354"/>
  <c r="J345"/>
  <c r="J334"/>
  <c r="J329"/>
  <c r="BK321"/>
  <c r="BK313"/>
  <c r="BK309"/>
  <c r="J301"/>
  <c r="J297"/>
  <c r="BK270"/>
  <c r="BK250"/>
  <c r="BK244"/>
  <c r="J234"/>
  <c r="BK232"/>
  <c r="BK229"/>
  <c r="BK228"/>
  <c r="BK226"/>
  <c r="BK222"/>
  <c r="BK220"/>
  <c r="BK216"/>
  <c r="J214"/>
  <c r="BK211"/>
  <c r="BK209"/>
  <c r="J205"/>
  <c r="J203"/>
  <c r="J201"/>
  <c r="BK200"/>
  <c r="J199"/>
  <c r="J189"/>
  <c r="J181"/>
  <c r="BK175"/>
  <c r="BK171"/>
  <c r="J170"/>
  <c r="BK164"/>
  <c r="J160"/>
  <c r="BK1126"/>
  <c r="J1123"/>
  <c r="J1121"/>
  <c r="J1111"/>
  <c r="BK1109"/>
  <c r="BK1107"/>
  <c r="J1100"/>
  <c r="BK1095"/>
  <c r="J1090"/>
  <c r="J1086"/>
  <c r="J1080"/>
  <c r="J1071"/>
  <c r="BK1067"/>
  <c r="BK1060"/>
  <c r="J1056"/>
  <c r="BK1050"/>
  <c r="J1042"/>
  <c r="J1040"/>
  <c r="J1031"/>
  <c r="J1028"/>
  <c r="BK1027"/>
  <c r="J1021"/>
  <c r="BK1019"/>
  <c r="J1016"/>
  <c r="J1015"/>
  <c r="J1012"/>
  <c r="J1010"/>
  <c r="J1006"/>
  <c r="J1004"/>
  <c r="BK1001"/>
  <c r="BK1000"/>
  <c r="J997"/>
  <c r="J992"/>
  <c r="BK985"/>
  <c r="BK979"/>
  <c r="J972"/>
  <c r="J968"/>
  <c r="J965"/>
  <c r="J963"/>
  <c r="J956"/>
  <c r="J946"/>
  <c r="J943"/>
  <c r="J940"/>
  <c r="J939"/>
  <c r="J935"/>
  <c r="J932"/>
  <c r="J929"/>
  <c r="J924"/>
  <c r="J921"/>
  <c r="BK918"/>
  <c r="J908"/>
  <c r="BK864"/>
  <c r="J845"/>
  <c r="BK837"/>
  <c r="J830"/>
  <c r="BK814"/>
  <c r="BK811"/>
  <c r="J806"/>
  <c r="J803"/>
  <c r="BK800"/>
  <c r="BK792"/>
  <c r="J790"/>
  <c r="J771"/>
  <c r="J766"/>
  <c r="J763"/>
  <c r="BK758"/>
  <c r="BK757"/>
  <c r="BK755"/>
  <c r="J747"/>
  <c r="BK743"/>
  <c r="BK742"/>
  <c r="J742"/>
  <c r="J741"/>
  <c r="BK739"/>
  <c r="J738"/>
  <c r="J732"/>
  <c r="J731"/>
  <c r="J727"/>
  <c r="BK722"/>
  <c r="BK714"/>
  <c r="BK711"/>
  <c r="J707"/>
  <c r="J701"/>
  <c r="J697"/>
  <c r="BK692"/>
  <c r="J683"/>
  <c r="J676"/>
  <c r="J668"/>
  <c r="BK663"/>
  <c r="J656"/>
  <c r="J651"/>
  <c r="J647"/>
  <c r="J639"/>
  <c r="BK629"/>
  <c r="J607"/>
  <c r="BK604"/>
  <c r="J601"/>
  <c r="BK595"/>
  <c r="BK592"/>
  <c r="BK588"/>
  <c r="BK584"/>
  <c r="BK574"/>
  <c r="J573"/>
  <c r="BK571"/>
  <c r="BK570"/>
  <c r="J566"/>
  <c r="J564"/>
  <c r="BK560"/>
  <c r="J558"/>
  <c r="BK554"/>
  <c r="BK553"/>
  <c r="BK545"/>
  <c r="J543"/>
  <c r="BK541"/>
  <c r="J540"/>
  <c r="J538"/>
  <c r="BK537"/>
  <c r="BK534"/>
  <c r="J531"/>
  <c r="BK528"/>
  <c r="J526"/>
  <c r="BK525"/>
  <c r="J522"/>
  <c r="J517"/>
  <c r="BK514"/>
  <c r="BK513"/>
  <c r="BK510"/>
  <c r="J508"/>
  <c r="J505"/>
  <c r="BK503"/>
  <c r="J500"/>
  <c r="BK499"/>
  <c r="J497"/>
  <c r="J494"/>
  <c r="J493"/>
  <c r="J490"/>
  <c r="BK488"/>
  <c r="J485"/>
  <c r="J478"/>
  <c r="BK474"/>
  <c r="J471"/>
  <c r="BK469"/>
  <c r="J465"/>
  <c r="BK461"/>
  <c r="J451"/>
  <c r="BK450"/>
  <c r="BK449"/>
  <c r="BK448"/>
  <c r="J440"/>
  <c r="BK439"/>
  <c r="J434"/>
  <c r="BK427"/>
  <c r="J425"/>
  <c r="BK421"/>
  <c r="J420"/>
  <c r="J419"/>
  <c r="BK414"/>
  <c r="BK410"/>
  <c r="BK407"/>
  <c r="J405"/>
  <c r="J398"/>
  <c r="J391"/>
  <c r="J388"/>
  <c r="BK387"/>
  <c r="BK380"/>
  <c r="BK371"/>
  <c r="BK368"/>
  <c r="J364"/>
  <c r="J358"/>
  <c r="BK349"/>
  <c r="BK345"/>
  <c r="BK334"/>
  <c r="BK329"/>
  <c r="J325"/>
  <c r="J321"/>
  <c r="J313"/>
  <c r="J305"/>
  <c r="BK301"/>
  <c r="J290"/>
  <c r="J270"/>
  <c r="J250"/>
  <c r="J244"/>
  <c r="BK234"/>
  <c r="J232"/>
  <c r="BK231"/>
  <c r="J229"/>
  <c r="J228"/>
  <c r="J226"/>
  <c r="J222"/>
  <c r="J218"/>
  <c r="J216"/>
  <c r="BK214"/>
  <c r="J211"/>
  <c r="J209"/>
  <c r="BK205"/>
  <c r="BK203"/>
  <c r="BK201"/>
  <c r="J200"/>
  <c r="J195"/>
  <c r="BK189"/>
  <c r="J177"/>
  <c r="J175"/>
  <c r="BK172"/>
  <c r="BK170"/>
  <c r="J169"/>
  <c r="BK163"/>
  <c r="BK160"/>
  <c i="4" r="BK127"/>
  <c r="J124"/>
  <c r="BK124"/>
  <c i="5" r="J277"/>
  <c r="BK275"/>
  <c r="J269"/>
  <c r="J265"/>
  <c r="J247"/>
  <c r="J239"/>
  <c r="J236"/>
  <c r="J202"/>
  <c r="BK197"/>
  <c r="J173"/>
  <c r="BK159"/>
  <c r="J156"/>
  <c r="J153"/>
  <c r="J150"/>
  <c r="J138"/>
  <c r="J133"/>
  <c r="BK130"/>
  <c r="J287"/>
  <c r="J284"/>
  <c r="BK283"/>
  <c r="J283"/>
  <c r="J281"/>
  <c r="BK280"/>
  <c r="J278"/>
  <c r="BK277"/>
  <c r="BK274"/>
  <c r="BK272"/>
  <c r="BK271"/>
  <c r="J271"/>
  <c r="BK268"/>
  <c r="J268"/>
  <c r="J266"/>
  <c r="BK265"/>
  <c r="BK263"/>
  <c r="J260"/>
  <c r="J259"/>
  <c r="BK258"/>
  <c r="BK255"/>
  <c r="BK254"/>
  <c r="J254"/>
  <c r="J253"/>
  <c r="BK250"/>
  <c r="BK247"/>
  <c r="BK246"/>
  <c r="J242"/>
  <c r="BK236"/>
  <c r="BK232"/>
  <c r="BK229"/>
  <c r="J229"/>
  <c r="J226"/>
  <c r="BK223"/>
  <c r="J216"/>
  <c r="BK211"/>
  <c r="BK206"/>
  <c r="J206"/>
  <c r="BK202"/>
  <c r="J197"/>
  <c r="J194"/>
  <c r="BK191"/>
  <c r="BK188"/>
  <c r="J188"/>
  <c r="BK181"/>
  <c r="BK177"/>
  <c r="BK173"/>
  <c r="J169"/>
  <c r="BK165"/>
  <c r="J165"/>
  <c r="J162"/>
  <c r="J159"/>
  <c r="BK156"/>
  <c r="BK153"/>
  <c r="BK151"/>
  <c r="BK150"/>
  <c r="BK144"/>
  <c r="J144"/>
  <c r="J140"/>
  <c r="BK139"/>
  <c r="BK138"/>
  <c r="BK134"/>
  <c r="J130"/>
  <c i="6" r="BK131"/>
  <c r="BK127"/>
  <c r="BK124"/>
  <c r="J124"/>
  <c i="7" r="J135"/>
  <c r="J129"/>
  <c r="J138"/>
  <c r="J137"/>
  <c r="BK135"/>
  <c r="J134"/>
  <c r="J132"/>
  <c r="J131"/>
  <c r="J130"/>
  <c r="BK129"/>
  <c r="BK125"/>
  <c r="J125"/>
  <c r="J124"/>
  <c r="BK123"/>
  <c i="2" r="J283"/>
  <c r="J268"/>
  <c r="J262"/>
  <c r="BK256"/>
  <c r="BK245"/>
  <c r="J234"/>
  <c r="BK218"/>
  <c r="BK207"/>
  <c r="J188"/>
  <c r="BK171"/>
  <c r="J163"/>
  <c r="BK158"/>
  <c r="J136"/>
  <c r="BK286"/>
  <c r="J286"/>
  <c r="BK283"/>
  <c r="J275"/>
  <c r="BK268"/>
  <c r="BK262"/>
  <c r="J258"/>
  <c r="BK242"/>
  <c r="BK230"/>
  <c r="J218"/>
  <c r="J207"/>
  <c r="BK195"/>
  <c r="J171"/>
  <c r="BK162"/>
  <c r="J158"/>
  <c r="BK141"/>
  <c r="J135"/>
  <c i="3" r="BK1121"/>
  <c r="BK1110"/>
  <c r="BK1108"/>
  <c r="J1106"/>
  <c r="BK1104"/>
  <c r="J1103"/>
  <c r="J1095"/>
  <c r="BK1086"/>
  <c r="J1081"/>
  <c r="J1075"/>
  <c r="J1067"/>
  <c r="BK1063"/>
  <c r="J1057"/>
  <c r="J1050"/>
  <c r="BK1045"/>
  <c r="BK1040"/>
  <c r="BK1036"/>
  <c r="J1033"/>
  <c r="J1030"/>
  <c r="BK1025"/>
  <c r="J1024"/>
  <c r="J1022"/>
  <c r="J1019"/>
  <c r="BK1016"/>
  <c r="BK1012"/>
  <c r="BK1007"/>
  <c r="BK1004"/>
  <c r="J1000"/>
  <c r="BK995"/>
  <c r="J988"/>
  <c r="BK984"/>
  <c r="BK981"/>
  <c r="BK972"/>
  <c r="BK968"/>
  <c r="BK963"/>
  <c r="BK953"/>
  <c r="BK948"/>
  <c r="BK943"/>
  <c r="J941"/>
  <c r="J936"/>
  <c r="BK933"/>
  <c r="J930"/>
  <c r="J927"/>
  <c r="BK924"/>
  <c r="BK916"/>
  <c r="BK913"/>
  <c r="BK909"/>
  <c r="J907"/>
  <c r="J901"/>
  <c r="BK896"/>
  <c r="BK671"/>
  <c r="BK568"/>
  <c r="J554"/>
  <c r="J545"/>
  <c r="J541"/>
  <c r="BK538"/>
  <c r="BK531"/>
  <c r="J525"/>
  <c r="J520"/>
  <c r="J519"/>
  <c r="BK511"/>
  <c r="BK508"/>
  <c r="BK505"/>
  <c r="J502"/>
  <c r="BK494"/>
  <c r="BK490"/>
  <c r="BK481"/>
  <c r="BK473"/>
  <c r="J468"/>
  <c r="BK457"/>
  <c r="J442"/>
  <c r="J438"/>
  <c r="J430"/>
  <c r="BK425"/>
  <c r="J414"/>
  <c r="BK409"/>
  <c r="J402"/>
  <c r="BK391"/>
  <c r="J387"/>
  <c r="J380"/>
  <c r="BK367"/>
  <c r="BK358"/>
  <c r="J349"/>
  <c r="J340"/>
  <c r="BK325"/>
  <c r="J317"/>
  <c r="BK305"/>
  <c r="BK290"/>
  <c r="BK247"/>
  <c r="J241"/>
  <c r="J231"/>
  <c r="J224"/>
  <c r="BK218"/>
  <c r="BK212"/>
  <c r="BK206"/>
  <c r="BK202"/>
  <c r="BK195"/>
  <c r="BK177"/>
  <c r="J172"/>
  <c r="BK169"/>
  <c r="J163"/>
  <c r="J1126"/>
  <c r="J1118"/>
  <c r="J1108"/>
  <c r="J1098"/>
  <c r="J1092"/>
  <c r="J1083"/>
  <c r="BK1070"/>
  <c r="BK1069"/>
  <c r="BK1066"/>
  <c r="J1061"/>
  <c r="J1054"/>
  <c r="BK1046"/>
  <c r="BK1039"/>
  <c r="J1025"/>
  <c r="J1018"/>
  <c r="J1013"/>
  <c r="BK1009"/>
  <c r="BK1003"/>
  <c r="BK998"/>
  <c r="J995"/>
  <c r="J987"/>
  <c r="BK982"/>
  <c r="J976"/>
  <c r="BK971"/>
  <c r="BK966"/>
  <c r="BK960"/>
  <c r="J949"/>
  <c r="J945"/>
  <c r="J942"/>
  <c r="BK936"/>
  <c r="BK930"/>
  <c r="BK919"/>
  <c r="J916"/>
  <c r="J909"/>
  <c r="BK900"/>
  <c r="J841"/>
  <c r="J825"/>
  <c r="BK804"/>
  <c r="J796"/>
  <c r="J791"/>
  <c r="J774"/>
  <c r="J760"/>
  <c r="J757"/>
  <c r="BK745"/>
  <c r="J740"/>
  <c r="BK733"/>
  <c r="BK728"/>
  <c r="J718"/>
  <c r="BK710"/>
  <c r="BK704"/>
  <c r="J688"/>
  <c r="J671"/>
  <c r="BK660"/>
  <c r="J643"/>
  <c r="J618"/>
  <c r="J598"/>
  <c r="J580"/>
  <c r="BK572"/>
  <c r="J568"/>
  <c r="J562"/>
  <c r="BK556"/>
  <c r="J550"/>
  <c r="J542"/>
  <c r="J539"/>
  <c r="BK529"/>
  <c r="BK523"/>
  <c r="BK516"/>
  <c r="BK507"/>
  <c r="BK502"/>
  <c r="J496"/>
  <c r="BK491"/>
  <c r="J481"/>
  <c r="J473"/>
  <c r="BK468"/>
  <c r="J457"/>
  <c r="BK442"/>
  <c r="BK438"/>
  <c r="J433"/>
  <c r="BK430"/>
  <c r="BK426"/>
  <c r="BK422"/>
  <c r="BK419"/>
  <c r="J415"/>
  <c r="BK413"/>
  <c r="J409"/>
  <c r="BK402"/>
  <c r="BK395"/>
  <c r="J390"/>
  <c r="J385"/>
  <c r="J376"/>
  <c r="J367"/>
  <c r="BK361"/>
  <c r="BK354"/>
  <c r="BK340"/>
  <c r="BK317"/>
  <c r="J309"/>
  <c r="BK297"/>
  <c r="J247"/>
  <c r="BK241"/>
  <c r="BK224"/>
  <c r="J220"/>
  <c r="J212"/>
  <c r="J206"/>
  <c r="J202"/>
  <c r="BK199"/>
  <c r="BK181"/>
  <c r="J171"/>
  <c r="J164"/>
  <c i="4" r="J132"/>
  <c r="J127"/>
  <c r="BK132"/>
  <c i="5" r="BK278"/>
  <c r="J274"/>
  <c r="BK260"/>
  <c r="J246"/>
  <c r="BK216"/>
  <c r="J185"/>
  <c r="BK154"/>
  <c r="J134"/>
  <c r="BK287"/>
  <c r="BK284"/>
  <c r="BK281"/>
  <c r="J280"/>
  <c r="J275"/>
  <c r="J272"/>
  <c r="BK269"/>
  <c r="BK266"/>
  <c r="J263"/>
  <c r="BK259"/>
  <c r="J258"/>
  <c r="J255"/>
  <c r="BK253"/>
  <c r="J250"/>
  <c r="BK242"/>
  <c r="BK239"/>
  <c r="J232"/>
  <c r="BK226"/>
  <c r="J223"/>
  <c r="J211"/>
  <c r="BK194"/>
  <c r="J191"/>
  <c r="BK185"/>
  <c r="J181"/>
  <c r="J177"/>
  <c r="BK169"/>
  <c r="BK162"/>
  <c r="J154"/>
  <c r="J151"/>
  <c r="BK140"/>
  <c r="J139"/>
  <c r="BK133"/>
  <c i="6" r="J131"/>
  <c r="J127"/>
  <c i="7" r="BK131"/>
  <c r="BK126"/>
  <c r="BK140"/>
  <c r="J140"/>
  <c r="BK138"/>
  <c r="BK137"/>
  <c r="BK134"/>
  <c r="BK132"/>
  <c r="BK130"/>
  <c r="J126"/>
  <c r="BK124"/>
  <c r="J123"/>
  <c i="2" l="1" r="R131"/>
  <c r="R130"/>
  <c r="BK154"/>
  <c r="J154"/>
  <c r="J103"/>
  <c r="R154"/>
  <c r="T154"/>
  <c r="T164"/>
  <c r="R255"/>
  <c r="R254"/>
  <c r="R282"/>
  <c r="R281"/>
  <c i="3" r="BK159"/>
  <c r="R159"/>
  <c r="R158"/>
  <c r="BK188"/>
  <c r="J188"/>
  <c r="J102"/>
  <c r="R188"/>
  <c r="P210"/>
  <c r="P207"/>
  <c r="BK240"/>
  <c r="J240"/>
  <c r="J107"/>
  <c r="T240"/>
  <c r="R384"/>
  <c r="BK408"/>
  <c r="J408"/>
  <c r="J109"/>
  <c r="R408"/>
  <c r="BK429"/>
  <c r="J429"/>
  <c r="J111"/>
  <c r="R429"/>
  <c r="P447"/>
  <c r="BK470"/>
  <c r="J470"/>
  <c r="J114"/>
  <c r="R470"/>
  <c r="BK533"/>
  <c r="J533"/>
  <c r="J116"/>
  <c r="R533"/>
  <c r="BK552"/>
  <c r="J552"/>
  <c r="J118"/>
  <c r="R552"/>
  <c r="BK597"/>
  <c r="J597"/>
  <c r="J120"/>
  <c r="T597"/>
  <c r="P726"/>
  <c r="T726"/>
  <c r="R744"/>
  <c r="BK786"/>
  <c r="J786"/>
  <c r="J124"/>
  <c r="T786"/>
  <c r="R801"/>
  <c r="R813"/>
  <c r="P899"/>
  <c r="BK915"/>
  <c r="J915"/>
  <c r="J129"/>
  <c r="R915"/>
  <c r="BK923"/>
  <c r="J923"/>
  <c r="J131"/>
  <c r="R923"/>
  <c r="T923"/>
  <c r="R926"/>
  <c r="P1102"/>
  <c r="R1122"/>
  <c i="4" r="P123"/>
  <c r="P122"/>
  <c r="P121"/>
  <c r="P120"/>
  <c i="1" r="AU97"/>
  <c i="5" r="BK155"/>
  <c r="J155"/>
  <c r="J103"/>
  <c r="T155"/>
  <c r="R245"/>
  <c r="T262"/>
  <c r="T261"/>
  <c i="2" r="BK131"/>
  <c r="J131"/>
  <c r="J99"/>
  <c r="P131"/>
  <c r="P130"/>
  <c r="T131"/>
  <c r="T130"/>
  <c r="P154"/>
  <c r="BK164"/>
  <c r="J164"/>
  <c r="J104"/>
  <c r="P164"/>
  <c r="R164"/>
  <c r="BK255"/>
  <c r="BK254"/>
  <c r="J254"/>
  <c r="J105"/>
  <c r="P255"/>
  <c r="P254"/>
  <c r="T255"/>
  <c r="T254"/>
  <c r="BK282"/>
  <c r="J282"/>
  <c r="J108"/>
  <c r="P282"/>
  <c r="P281"/>
  <c r="T282"/>
  <c r="T281"/>
  <c i="3" r="P159"/>
  <c r="T159"/>
  <c r="T158"/>
  <c r="P188"/>
  <c r="T188"/>
  <c r="BK210"/>
  <c r="J210"/>
  <c r="J105"/>
  <c r="R210"/>
  <c r="R207"/>
  <c r="T210"/>
  <c r="T207"/>
  <c r="P240"/>
  <c r="R240"/>
  <c r="BK384"/>
  <c r="J384"/>
  <c r="J108"/>
  <c r="P384"/>
  <c r="T384"/>
  <c r="P408"/>
  <c r="T408"/>
  <c r="P429"/>
  <c r="T429"/>
  <c r="BK447"/>
  <c r="J447"/>
  <c r="J113"/>
  <c r="R447"/>
  <c r="T447"/>
  <c r="P470"/>
  <c r="T470"/>
  <c r="P533"/>
  <c r="T533"/>
  <c r="BK544"/>
  <c r="J544"/>
  <c r="J117"/>
  <c r="P544"/>
  <c r="R544"/>
  <c r="T544"/>
  <c r="P552"/>
  <c r="T552"/>
  <c r="BK591"/>
  <c r="J591"/>
  <c r="J119"/>
  <c r="P591"/>
  <c r="R591"/>
  <c r="T591"/>
  <c r="P597"/>
  <c r="R597"/>
  <c r="BK726"/>
  <c r="J726"/>
  <c r="J121"/>
  <c r="R726"/>
  <c r="BK744"/>
  <c r="J744"/>
  <c r="J122"/>
  <c r="P744"/>
  <c r="T744"/>
  <c r="P786"/>
  <c r="R786"/>
  <c r="BK801"/>
  <c r="J801"/>
  <c r="J125"/>
  <c r="P801"/>
  <c r="T801"/>
  <c r="BK813"/>
  <c r="J813"/>
  <c r="J127"/>
  <c r="P813"/>
  <c r="T813"/>
  <c r="BK899"/>
  <c r="J899"/>
  <c r="J128"/>
  <c r="R899"/>
  <c r="T899"/>
  <c r="P915"/>
  <c r="T915"/>
  <c r="P923"/>
  <c r="BK926"/>
  <c r="P926"/>
  <c r="T926"/>
  <c r="BK1091"/>
  <c r="J1091"/>
  <c r="J133"/>
  <c r="P1091"/>
  <c r="R1091"/>
  <c r="T1091"/>
  <c r="BK1102"/>
  <c r="J1102"/>
  <c r="J135"/>
  <c r="R1102"/>
  <c r="R1101"/>
  <c r="T1102"/>
  <c r="BK1122"/>
  <c r="J1122"/>
  <c r="J136"/>
  <c r="P1122"/>
  <c r="T1122"/>
  <c i="4" r="BK123"/>
  <c r="J123"/>
  <c r="J99"/>
  <c r="R123"/>
  <c r="R122"/>
  <c r="R121"/>
  <c r="R120"/>
  <c r="T123"/>
  <c r="T122"/>
  <c r="T121"/>
  <c r="T120"/>
  <c i="5" r="BK129"/>
  <c r="J129"/>
  <c r="J99"/>
  <c r="P129"/>
  <c r="P128"/>
  <c r="R129"/>
  <c r="R128"/>
  <c r="T129"/>
  <c r="T128"/>
  <c r="BK149"/>
  <c r="J149"/>
  <c r="J102"/>
  <c r="P149"/>
  <c r="R149"/>
  <c r="T149"/>
  <c r="P155"/>
  <c r="R155"/>
  <c r="BK245"/>
  <c r="J245"/>
  <c r="J104"/>
  <c r="P245"/>
  <c r="T245"/>
  <c r="BK262"/>
  <c r="BK261"/>
  <c r="J261"/>
  <c r="J105"/>
  <c r="P262"/>
  <c r="P261"/>
  <c r="R262"/>
  <c r="R261"/>
  <c i="6" r="BK123"/>
  <c r="J123"/>
  <c r="J99"/>
  <c r="P123"/>
  <c r="P122"/>
  <c r="P121"/>
  <c r="P120"/>
  <c i="1" r="AU99"/>
  <c i="6" r="R123"/>
  <c r="R122"/>
  <c r="R121"/>
  <c r="R120"/>
  <c r="T123"/>
  <c r="T122"/>
  <c r="T121"/>
  <c r="T120"/>
  <c i="7" r="BK122"/>
  <c r="J122"/>
  <c r="J97"/>
  <c r="P122"/>
  <c r="R122"/>
  <c r="T122"/>
  <c r="BK128"/>
  <c r="J128"/>
  <c r="J99"/>
  <c r="P128"/>
  <c r="R128"/>
  <c r="T128"/>
  <c r="BK133"/>
  <c r="J133"/>
  <c r="J100"/>
  <c r="P133"/>
  <c r="R133"/>
  <c r="T133"/>
  <c r="BK136"/>
  <c r="J136"/>
  <c r="J101"/>
  <c r="P136"/>
  <c r="R136"/>
  <c r="T136"/>
  <c i="3" r="BK176"/>
  <c r="J176"/>
  <c r="J100"/>
  <c r="BK208"/>
  <c r="J208"/>
  <c r="J104"/>
  <c r="BK441"/>
  <c r="J441"/>
  <c r="J112"/>
  <c r="BK810"/>
  <c r="J810"/>
  <c r="J126"/>
  <c i="6" r="BK130"/>
  <c r="J130"/>
  <c r="J100"/>
  <c i="2" r="BK144"/>
  <c r="J144"/>
  <c r="J100"/>
  <c r="BK148"/>
  <c r="J148"/>
  <c r="J101"/>
  <c i="3" r="BK180"/>
  <c r="J180"/>
  <c r="J101"/>
  <c r="BK233"/>
  <c r="J233"/>
  <c r="J106"/>
  <c i="4" r="BK131"/>
  <c r="J131"/>
  <c r="J100"/>
  <c i="5" r="BK143"/>
  <c r="J143"/>
  <c r="J100"/>
  <c i="7" r="E85"/>
  <c r="J89"/>
  <c r="J91"/>
  <c r="F92"/>
  <c r="J92"/>
  <c r="F117"/>
  <c r="BE123"/>
  <c r="BE125"/>
  <c r="BE126"/>
  <c r="BE129"/>
  <c r="BE130"/>
  <c r="BE131"/>
  <c r="BE132"/>
  <c r="BE134"/>
  <c r="BE135"/>
  <c r="BE137"/>
  <c r="BE138"/>
  <c r="BE124"/>
  <c r="BE140"/>
  <c i="5" r="J262"/>
  <c r="J106"/>
  <c i="6" r="F91"/>
  <c r="J114"/>
  <c r="F117"/>
  <c r="E85"/>
  <c r="J91"/>
  <c r="J92"/>
  <c r="BE124"/>
  <c r="BE127"/>
  <c r="BE131"/>
  <c i="5" r="J89"/>
  <c r="F91"/>
  <c r="F92"/>
  <c r="J92"/>
  <c r="J122"/>
  <c r="BE130"/>
  <c r="BE133"/>
  <c r="BE134"/>
  <c r="BE138"/>
  <c r="BE140"/>
  <c r="BE144"/>
  <c r="BE150"/>
  <c r="BE153"/>
  <c r="BE154"/>
  <c r="BE156"/>
  <c r="BE159"/>
  <c r="BE173"/>
  <c r="BE177"/>
  <c r="BE181"/>
  <c r="BE185"/>
  <c r="BE188"/>
  <c r="BE191"/>
  <c r="BE194"/>
  <c r="BE197"/>
  <c r="BE202"/>
  <c r="BE206"/>
  <c r="BE211"/>
  <c r="BE216"/>
  <c r="BE223"/>
  <c r="BE236"/>
  <c r="BE239"/>
  <c r="BE246"/>
  <c r="BE247"/>
  <c r="BE250"/>
  <c r="BE254"/>
  <c r="BE255"/>
  <c r="BE259"/>
  <c r="BE260"/>
  <c r="BE265"/>
  <c r="BE266"/>
  <c r="BE269"/>
  <c r="BE272"/>
  <c r="BE274"/>
  <c r="BE275"/>
  <c r="BE277"/>
  <c r="BE278"/>
  <c r="BE280"/>
  <c r="BE281"/>
  <c r="BE283"/>
  <c r="BE284"/>
  <c r="BE287"/>
  <c r="E85"/>
  <c r="BE139"/>
  <c r="BE151"/>
  <c r="BE162"/>
  <c r="BE165"/>
  <c r="BE169"/>
  <c r="BE226"/>
  <c r="BE229"/>
  <c r="BE232"/>
  <c r="BE242"/>
  <c r="BE253"/>
  <c r="BE258"/>
  <c r="BE263"/>
  <c r="BE268"/>
  <c r="BE271"/>
  <c i="3" r="J159"/>
  <c r="J99"/>
  <c r="J926"/>
  <c r="J132"/>
  <c i="4" r="J91"/>
  <c r="J114"/>
  <c r="F117"/>
  <c r="E85"/>
  <c r="F91"/>
  <c r="J92"/>
  <c r="BE124"/>
  <c r="BE127"/>
  <c r="BE132"/>
  <c i="2" r="J255"/>
  <c r="J106"/>
  <c i="3" r="F91"/>
  <c r="F92"/>
  <c r="E146"/>
  <c r="BE171"/>
  <c r="BE172"/>
  <c r="BE175"/>
  <c r="BE209"/>
  <c r="BE216"/>
  <c r="BE228"/>
  <c r="BE229"/>
  <c r="BE232"/>
  <c r="BE270"/>
  <c r="BE290"/>
  <c r="BE301"/>
  <c r="BE317"/>
  <c r="BE321"/>
  <c r="BE325"/>
  <c r="BE349"/>
  <c r="BE354"/>
  <c r="BE367"/>
  <c r="BE376"/>
  <c r="BE391"/>
  <c r="BE405"/>
  <c r="BE409"/>
  <c r="BE410"/>
  <c r="BE413"/>
  <c r="BE414"/>
  <c r="BE427"/>
  <c r="BE433"/>
  <c r="BE434"/>
  <c r="BE450"/>
  <c r="BE473"/>
  <c r="BE481"/>
  <c r="BE500"/>
  <c r="BE505"/>
  <c r="BE510"/>
  <c r="BE517"/>
  <c r="BE519"/>
  <c r="BE522"/>
  <c r="BE525"/>
  <c r="BE526"/>
  <c r="BE529"/>
  <c r="BE537"/>
  <c r="BE538"/>
  <c r="BE541"/>
  <c r="BE545"/>
  <c r="BE564"/>
  <c r="BE566"/>
  <c r="BE572"/>
  <c r="BE580"/>
  <c r="BE584"/>
  <c r="BE604"/>
  <c r="BE639"/>
  <c r="BE643"/>
  <c r="BE651"/>
  <c r="BE656"/>
  <c r="BE663"/>
  <c r="BE711"/>
  <c r="BE741"/>
  <c r="BE742"/>
  <c r="BE748"/>
  <c r="BE755"/>
  <c r="BE760"/>
  <c r="BE768"/>
  <c r="BE769"/>
  <c r="BE777"/>
  <c r="BE778"/>
  <c r="BE782"/>
  <c r="BE793"/>
  <c r="BE795"/>
  <c r="BE808"/>
  <c r="BE817"/>
  <c r="BE849"/>
  <c r="BE868"/>
  <c r="BE874"/>
  <c r="BE878"/>
  <c r="BE886"/>
  <c r="BE890"/>
  <c r="BE893"/>
  <c r="BE904"/>
  <c r="BE908"/>
  <c r="BE919"/>
  <c r="BE938"/>
  <c r="BE939"/>
  <c r="BE941"/>
  <c r="BE969"/>
  <c r="BE1022"/>
  <c r="BE1024"/>
  <c r="BE1030"/>
  <c r="BE1033"/>
  <c r="BE1034"/>
  <c r="BE1048"/>
  <c r="BE1057"/>
  <c r="BE1063"/>
  <c r="BE1104"/>
  <c r="BE1105"/>
  <c r="BE1123"/>
  <c r="BE1126"/>
  <c r="J89"/>
  <c r="J91"/>
  <c r="J92"/>
  <c r="BE160"/>
  <c r="BE163"/>
  <c r="BE164"/>
  <c r="BE169"/>
  <c r="BE170"/>
  <c r="BE177"/>
  <c r="BE181"/>
  <c r="BE189"/>
  <c r="BE195"/>
  <c r="BE199"/>
  <c r="BE200"/>
  <c r="BE201"/>
  <c r="BE202"/>
  <c r="BE203"/>
  <c r="BE205"/>
  <c r="BE206"/>
  <c r="BE211"/>
  <c r="BE212"/>
  <c r="BE214"/>
  <c r="BE218"/>
  <c r="BE220"/>
  <c r="BE222"/>
  <c r="BE224"/>
  <c r="BE226"/>
  <c r="BE231"/>
  <c r="BE234"/>
  <c r="BE241"/>
  <c r="BE244"/>
  <c r="BE247"/>
  <c r="BE250"/>
  <c r="BE297"/>
  <c r="BE305"/>
  <c r="BE309"/>
  <c r="BE313"/>
  <c r="BE329"/>
  <c r="BE334"/>
  <c r="BE340"/>
  <c r="BE345"/>
  <c r="BE358"/>
  <c r="BE361"/>
  <c r="BE364"/>
  <c r="BE368"/>
  <c r="BE371"/>
  <c r="BE380"/>
  <c r="BE385"/>
  <c r="BE387"/>
  <c r="BE388"/>
  <c r="BE390"/>
  <c r="BE395"/>
  <c r="BE398"/>
  <c r="BE402"/>
  <c r="BE407"/>
  <c r="BE415"/>
  <c r="BE419"/>
  <c r="BE420"/>
  <c r="BE421"/>
  <c r="BE422"/>
  <c r="BE425"/>
  <c r="BE426"/>
  <c r="BE430"/>
  <c r="BE438"/>
  <c r="BE439"/>
  <c r="BE440"/>
  <c r="BE442"/>
  <c r="BE448"/>
  <c r="BE449"/>
  <c r="BE451"/>
  <c r="BE457"/>
  <c r="BE461"/>
  <c r="BE465"/>
  <c r="BE468"/>
  <c r="BE469"/>
  <c r="BE471"/>
  <c r="BE474"/>
  <c r="BE478"/>
  <c r="BE485"/>
  <c r="BE488"/>
  <c r="BE490"/>
  <c r="BE491"/>
  <c r="BE493"/>
  <c r="BE494"/>
  <c r="BE496"/>
  <c r="BE497"/>
  <c r="BE499"/>
  <c r="BE502"/>
  <c r="BE503"/>
  <c r="BE507"/>
  <c r="BE508"/>
  <c r="BE511"/>
  <c r="BE513"/>
  <c r="BE514"/>
  <c r="BE516"/>
  <c r="BE520"/>
  <c r="BE523"/>
  <c r="BE528"/>
  <c r="BE531"/>
  <c r="BE534"/>
  <c r="BE539"/>
  <c r="BE540"/>
  <c r="BE542"/>
  <c r="BE543"/>
  <c r="BE550"/>
  <c r="BE553"/>
  <c r="BE554"/>
  <c r="BE556"/>
  <c r="BE558"/>
  <c r="BE560"/>
  <c r="BE562"/>
  <c r="BE568"/>
  <c r="BE570"/>
  <c r="BE571"/>
  <c r="BE573"/>
  <c r="BE574"/>
  <c r="BE588"/>
  <c r="BE592"/>
  <c r="BE595"/>
  <c r="BE598"/>
  <c r="BE601"/>
  <c r="BE607"/>
  <c r="BE618"/>
  <c r="BE629"/>
  <c r="BE647"/>
  <c r="BE660"/>
  <c r="BE668"/>
  <c r="BE671"/>
  <c r="BE676"/>
  <c r="BE683"/>
  <c r="BE688"/>
  <c r="BE692"/>
  <c r="BE697"/>
  <c r="BE701"/>
  <c r="BE704"/>
  <c r="BE707"/>
  <c r="BE710"/>
  <c r="BE714"/>
  <c r="BE718"/>
  <c r="BE722"/>
  <c r="BE727"/>
  <c r="BE728"/>
  <c r="BE731"/>
  <c r="BE732"/>
  <c r="BE733"/>
  <c r="BE737"/>
  <c r="BE738"/>
  <c r="BE739"/>
  <c r="BE740"/>
  <c r="BE743"/>
  <c r="BE745"/>
  <c r="BE747"/>
  <c r="BE752"/>
  <c r="BE757"/>
  <c r="BE758"/>
  <c r="BE761"/>
  <c r="BE763"/>
  <c r="BE764"/>
  <c r="BE766"/>
  <c r="BE771"/>
  <c r="BE772"/>
  <c r="BE774"/>
  <c r="BE775"/>
  <c r="BE787"/>
  <c r="BE790"/>
  <c r="BE791"/>
  <c r="BE792"/>
  <c r="BE794"/>
  <c r="BE796"/>
  <c r="BE799"/>
  <c r="BE800"/>
  <c r="BE802"/>
  <c r="BE803"/>
  <c r="BE804"/>
  <c r="BE806"/>
  <c r="BE809"/>
  <c r="BE811"/>
  <c r="BE814"/>
  <c r="BE820"/>
  <c r="BE825"/>
  <c r="BE830"/>
  <c r="BE837"/>
  <c r="BE841"/>
  <c r="BE845"/>
  <c r="BE853"/>
  <c r="BE856"/>
  <c r="BE859"/>
  <c r="BE864"/>
  <c r="BE882"/>
  <c r="BE896"/>
  <c r="BE900"/>
  <c r="BE901"/>
  <c r="BE907"/>
  <c r="BE909"/>
  <c r="BE912"/>
  <c r="BE913"/>
  <c r="BE914"/>
  <c r="BE916"/>
  <c r="BE918"/>
  <c r="BE921"/>
  <c r="BE924"/>
  <c r="BE925"/>
  <c r="BE927"/>
  <c r="BE929"/>
  <c r="BE930"/>
  <c r="BE932"/>
  <c r="BE933"/>
  <c r="BE935"/>
  <c r="BE936"/>
  <c r="BE940"/>
  <c r="BE942"/>
  <c r="BE943"/>
  <c r="BE945"/>
  <c r="BE946"/>
  <c r="BE948"/>
  <c r="BE949"/>
  <c r="BE953"/>
  <c r="BE956"/>
  <c r="BE960"/>
  <c r="BE963"/>
  <c r="BE965"/>
  <c r="BE966"/>
  <c r="BE968"/>
  <c r="BE971"/>
  <c r="BE972"/>
  <c r="BE976"/>
  <c r="BE979"/>
  <c r="BE981"/>
  <c r="BE982"/>
  <c r="BE984"/>
  <c r="BE985"/>
  <c r="BE987"/>
  <c r="BE988"/>
  <c r="BE992"/>
  <c r="BE995"/>
  <c r="BE997"/>
  <c r="BE998"/>
  <c r="BE1000"/>
  <c r="BE1001"/>
  <c r="BE1003"/>
  <c r="BE1004"/>
  <c r="BE1006"/>
  <c r="BE1007"/>
  <c r="BE1009"/>
  <c r="BE1010"/>
  <c r="BE1012"/>
  <c r="BE1013"/>
  <c r="BE1015"/>
  <c r="BE1016"/>
  <c r="BE1018"/>
  <c r="BE1019"/>
  <c r="BE1021"/>
  <c r="BE1025"/>
  <c r="BE1027"/>
  <c r="BE1028"/>
  <c r="BE1031"/>
  <c r="BE1036"/>
  <c r="BE1037"/>
  <c r="BE1039"/>
  <c r="BE1040"/>
  <c r="BE1042"/>
  <c r="BE1043"/>
  <c r="BE1045"/>
  <c r="BE1046"/>
  <c r="BE1049"/>
  <c r="BE1050"/>
  <c r="BE1052"/>
  <c r="BE1054"/>
  <c r="BE1056"/>
  <c r="BE1058"/>
  <c r="BE1060"/>
  <c r="BE1061"/>
  <c r="BE1064"/>
  <c r="BE1066"/>
  <c r="BE1067"/>
  <c r="BE1068"/>
  <c r="BE1069"/>
  <c r="BE1070"/>
  <c r="BE1071"/>
  <c r="BE1075"/>
  <c r="BE1080"/>
  <c r="BE1081"/>
  <c r="BE1083"/>
  <c r="BE1086"/>
  <c r="BE1090"/>
  <c r="BE1092"/>
  <c r="BE1095"/>
  <c r="BE1098"/>
  <c r="BE1100"/>
  <c r="BE1103"/>
  <c r="BE1106"/>
  <c r="BE1107"/>
  <c r="BE1108"/>
  <c r="BE1109"/>
  <c r="BE1110"/>
  <c r="BE1111"/>
  <c r="BE1112"/>
  <c r="BE1118"/>
  <c r="BE1121"/>
  <c i="2" r="J89"/>
  <c r="F91"/>
  <c r="F92"/>
  <c r="E118"/>
  <c r="J124"/>
  <c r="J125"/>
  <c r="BE132"/>
  <c r="BE135"/>
  <c r="BE136"/>
  <c r="BE140"/>
  <c r="BE141"/>
  <c r="BE145"/>
  <c r="BE149"/>
  <c r="BE155"/>
  <c r="BE156"/>
  <c r="BE158"/>
  <c r="BE163"/>
  <c r="BE165"/>
  <c r="BE168"/>
  <c r="BE174"/>
  <c r="BE188"/>
  <c r="BE195"/>
  <c r="BE211"/>
  <c r="BE215"/>
  <c r="BE221"/>
  <c r="BE242"/>
  <c r="BE245"/>
  <c r="BE258"/>
  <c r="BE261"/>
  <c r="BE262"/>
  <c r="BE264"/>
  <c r="BE267"/>
  <c r="BE268"/>
  <c r="BE270"/>
  <c r="BE275"/>
  <c r="BE280"/>
  <c r="BE283"/>
  <c r="BE160"/>
  <c r="BE162"/>
  <c r="BE171"/>
  <c r="BE181"/>
  <c r="BE199"/>
  <c r="BE203"/>
  <c r="BE207"/>
  <c r="BE218"/>
  <c r="BE225"/>
  <c r="BE230"/>
  <c r="BE234"/>
  <c r="BE238"/>
  <c r="BE248"/>
  <c r="BE251"/>
  <c r="BE256"/>
  <c r="BE259"/>
  <c r="BE265"/>
  <c r="BE271"/>
  <c r="BE286"/>
  <c r="F34"/>
  <c i="1" r="BA95"/>
  <c i="2" r="F35"/>
  <c i="1" r="BB95"/>
  <c i="3" r="F35"/>
  <c i="1" r="BB96"/>
  <c i="4" r="F34"/>
  <c i="1" r="BA97"/>
  <c i="4" r="F35"/>
  <c i="1" r="BB97"/>
  <c i="4" r="F37"/>
  <c i="1" r="BD97"/>
  <c i="4" r="F36"/>
  <c i="1" r="BC97"/>
  <c i="4" r="J34"/>
  <c i="1" r="AW97"/>
  <c i="5" r="F35"/>
  <c i="1" r="BB98"/>
  <c i="5" r="F36"/>
  <c i="1" r="BC98"/>
  <c i="6" r="F35"/>
  <c i="1" r="BB99"/>
  <c i="7" r="J34"/>
  <c i="1" r="AW100"/>
  <c i="7" r="F36"/>
  <c i="1" r="BC100"/>
  <c i="2" r="J34"/>
  <c i="1" r="AW95"/>
  <c i="2" r="F37"/>
  <c i="1" r="BD95"/>
  <c i="2" r="F36"/>
  <c i="1" r="BC95"/>
  <c i="3" r="F34"/>
  <c i="1" r="BA96"/>
  <c i="3" r="F36"/>
  <c i="1" r="BC96"/>
  <c i="3" r="J34"/>
  <c i="1" r="AW96"/>
  <c i="3" r="F37"/>
  <c i="1" r="BD96"/>
  <c i="5" r="F34"/>
  <c i="1" r="BA98"/>
  <c i="5" r="J34"/>
  <c i="1" r="AW98"/>
  <c i="5" r="F37"/>
  <c i="1" r="BD98"/>
  <c i="6" r="F36"/>
  <c i="1" r="BC99"/>
  <c i="6" r="F37"/>
  <c i="1" r="BD99"/>
  <c i="6" r="F34"/>
  <c i="1" r="BA99"/>
  <c i="6" r="J34"/>
  <c i="1" r="AW99"/>
  <c i="7" r="F34"/>
  <c i="1" r="BA100"/>
  <c i="7" r="F37"/>
  <c i="1" r="BD100"/>
  <c i="7" r="F35"/>
  <c i="1" r="BB100"/>
  <c i="7" l="1" r="T127"/>
  <c r="P127"/>
  <c r="P121"/>
  <c i="1" r="AU100"/>
  <c i="5" r="R148"/>
  <c r="P148"/>
  <c r="R127"/>
  <c r="R126"/>
  <c i="3" r="T1101"/>
  <c r="BK922"/>
  <c r="J922"/>
  <c r="J130"/>
  <c r="R785"/>
  <c r="P785"/>
  <c r="T532"/>
  <c r="P532"/>
  <c r="T428"/>
  <c r="P428"/>
  <c r="P158"/>
  <c r="T922"/>
  <c r="R922"/>
  <c r="T785"/>
  <c r="R532"/>
  <c r="R428"/>
  <c r="BK158"/>
  <c r="J158"/>
  <c r="J98"/>
  <c i="2" r="T153"/>
  <c r="T129"/>
  <c r="T128"/>
  <c r="R153"/>
  <c r="R129"/>
  <c r="R128"/>
  <c i="7" r="R127"/>
  <c r="R121"/>
  <c r="T121"/>
  <c i="5" r="T148"/>
  <c r="T127"/>
  <c r="T126"/>
  <c r="P127"/>
  <c r="P126"/>
  <c i="1" r="AU98"/>
  <c i="3" r="P922"/>
  <c r="T157"/>
  <c r="T156"/>
  <c i="2" r="P153"/>
  <c r="P129"/>
  <c r="P128"/>
  <c i="1" r="AU95"/>
  <c i="3" r="P1101"/>
  <c r="R157"/>
  <c r="R156"/>
  <c r="BK207"/>
  <c r="J207"/>
  <c r="J103"/>
  <c i="2" r="BK130"/>
  <c r="J130"/>
  <c r="J98"/>
  <c r="BK153"/>
  <c r="J153"/>
  <c r="J102"/>
  <c r="BK281"/>
  <c r="J281"/>
  <c r="J107"/>
  <c i="3" r="BK428"/>
  <c r="J428"/>
  <c r="J110"/>
  <c r="BK532"/>
  <c r="J532"/>
  <c r="J115"/>
  <c r="BK785"/>
  <c r="J785"/>
  <c r="J123"/>
  <c r="BK1101"/>
  <c r="J1101"/>
  <c r="J134"/>
  <c i="4" r="BK122"/>
  <c r="J122"/>
  <c r="J98"/>
  <c i="5" r="BK128"/>
  <c r="J128"/>
  <c r="J98"/>
  <c r="BK148"/>
  <c r="J148"/>
  <c r="J101"/>
  <c i="6" r="BK122"/>
  <c r="J122"/>
  <c r="J98"/>
  <c i="7" r="BK127"/>
  <c r="J127"/>
  <c r="J98"/>
  <c i="2" r="J33"/>
  <c i="1" r="AV95"/>
  <c r="AT95"/>
  <c i="3" r="J33"/>
  <c i="1" r="AV96"/>
  <c r="AT96"/>
  <c i="4" r="F33"/>
  <c i="1" r="AZ97"/>
  <c i="5" r="F33"/>
  <c i="1" r="AZ98"/>
  <c i="6" r="F33"/>
  <c i="1" r="AZ99"/>
  <c i="7" r="F33"/>
  <c i="1" r="AZ100"/>
  <c r="BB94"/>
  <c r="W31"/>
  <c r="BD94"/>
  <c r="W33"/>
  <c i="2" r="F33"/>
  <c i="1" r="AZ95"/>
  <c i="3" r="F33"/>
  <c i="1" r="AZ96"/>
  <c i="4" r="J33"/>
  <c i="1" r="AV97"/>
  <c r="AT97"/>
  <c i="5" r="J33"/>
  <c i="1" r="AV98"/>
  <c r="AT98"/>
  <c i="6" r="J33"/>
  <c i="1" r="AV99"/>
  <c r="AT99"/>
  <c i="7" r="J33"/>
  <c i="1" r="AV100"/>
  <c r="AT100"/>
  <c r="BA94"/>
  <c r="W30"/>
  <c r="BC94"/>
  <c r="AY94"/>
  <c i="3" l="1" r="P157"/>
  <c r="P156"/>
  <c i="1" r="AU96"/>
  <c i="7" r="BK121"/>
  <c r="J121"/>
  <c r="J96"/>
  <c i="2" r="BK129"/>
  <c r="BK128"/>
  <c r="J128"/>
  <c r="J96"/>
  <c i="4" r="BK121"/>
  <c r="J121"/>
  <c r="J97"/>
  <c i="3" r="BK157"/>
  <c r="J157"/>
  <c r="J97"/>
  <c i="5" r="BK127"/>
  <c r="J127"/>
  <c r="J97"/>
  <c i="6" r="BK121"/>
  <c r="J121"/>
  <c r="J97"/>
  <c i="1" r="AW94"/>
  <c r="AK30"/>
  <c r="W32"/>
  <c r="AZ94"/>
  <c r="W29"/>
  <c r="AU94"/>
  <c r="AX94"/>
  <c i="2" l="1" r="J129"/>
  <c r="J97"/>
  <c i="4" r="BK120"/>
  <c r="J120"/>
  <c r="J96"/>
  <c i="5" r="BK126"/>
  <c r="J126"/>
  <c r="J96"/>
  <c i="6" r="BK120"/>
  <c r="J120"/>
  <c r="J96"/>
  <c i="3" r="BK156"/>
  <c r="J156"/>
  <c r="J96"/>
  <c i="2" r="J30"/>
  <c i="1" r="AG95"/>
  <c r="AN95"/>
  <c i="7" r="J30"/>
  <c i="1" r="AG100"/>
  <c r="AV94"/>
  <c r="AK29"/>
  <c i="7" l="1" r="J39"/>
  <c i="2" r="J39"/>
  <c i="1" r="AN100"/>
  <c i="5" r="J30"/>
  <c i="1" r="AG98"/>
  <c r="AN98"/>
  <c i="4" r="J30"/>
  <c i="1" r="AG97"/>
  <c i="6" r="J30"/>
  <c i="1" r="AG99"/>
  <c i="3" r="J30"/>
  <c i="1" r="AG96"/>
  <c r="AN96"/>
  <c r="AT94"/>
  <c i="6" l="1" r="J39"/>
  <c i="3" r="J39"/>
  <c i="4" r="J39"/>
  <c i="5" r="J39"/>
  <c i="1" r="AN97"/>
  <c r="AN99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<sst xmlns="http://schemas.openxmlformats.org/spreadsheetml/2006/main">
  <si>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</si>
  <si>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</si>
  <si>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</si>
  <si>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</si>
  <si>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</si>
  <si>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{bc516ad4-616d-48d5-bad2-32271be142e1}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</si>
  <si>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</si>
  <si>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</si>
  <si>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</si>
  <si>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</si>
  <si>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</si>
  <si>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</si>
  <si>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</si>
  <si>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</si>
  <si>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0383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</si>
  <si>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</si>
  <si>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</si>
  <si>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Jihlava, TBUS Legionářů-etapizace</t>
  </si>
  <si>
    <t>KSO:</t>
  </si>
  <si>
    <t>CC-CZ:</t>
  </si>
  <si>
    <t>Místo:</t>
  </si>
  <si>
    <t xml:space="preserve"> </t>
  </si>
  <si>
    <t>Datum:</t>
  </si>
  <si>
    <t>6.3.2025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</si>
  <si>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</si>
  <si>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</si>
  <si>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</si>
  <si>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</si>
  <si>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</si>
  <si>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</si>
  <si>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</si>
  <si>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</si>
  <si>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</si>
  <si>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</si>
  <si>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</si>
  <si>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</si>
  <si>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</si>
  <si>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</si>
  <si>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</si>
  <si>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</si>
  <si>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</si>
  <si>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</si>
  <si>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</si>
  <si>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</si>
  <si>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</si>
  <si>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</si>
  <si>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</si>
  <si>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</si>
  <si>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</si>
  <si>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</si>
  <si>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</si>
  <si>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</si>
  <si>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</si>
  <si>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</si>
  <si>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</si>
  <si>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</si>
  <si>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</si>
  <si>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</si>
  <si>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</si>
  <si>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</si>
  <si>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</si>
  <si>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</si>
  <si>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</si>
  <si>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</si>
  <si>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</si>
  <si>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</si>
  <si>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</si>
  <si>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</si>
  <si>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</si>
  <si>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</si>
  <si>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</si>
  <si>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</si>
  <si>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</si>
  <si>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</si>
  <si>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</si>
  <si>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</si>
  <si>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</si>
  <si>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</si>
  <si>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651A</t>
  </si>
  <si>
    <t>Trol. trať Tolstého-Legionářů - zastávka U soudu</t>
  </si>
  <si>
    <t>STA</t>
  </si>
  <si>
    <t>1</t>
  </si>
  <si>
    <t>{f4727682-6319-4970-b7a2-4f9be9ce3d64}</t>
  </si>
  <si>
    <t>2</t>
  </si>
  <si>
    <t>SO 651B</t>
  </si>
  <si>
    <t>Trol. trať Tolstého-Legionářů - křižovatka</t>
  </si>
  <si>
    <t>{e0707643-3954-4e49-b9d6-01db07ae914d}</t>
  </si>
  <si>
    <t>SO 651BN</t>
  </si>
  <si>
    <t>Trol. trať Tolstého-Legionářů - křižovatka (nezpůsobilé výdaje)</t>
  </si>
  <si>
    <t>{9b7b5893-23a0-43aa-973e-8af25df64e02}</t>
  </si>
  <si>
    <t>SO 652</t>
  </si>
  <si>
    <t>Trol. trať Legionářů</t>
  </si>
  <si>
    <t>{400c3af1-97d5-451d-96cd-8cf571b553ab}</t>
  </si>
  <si>
    <t>SO 652N</t>
  </si>
  <si>
    <t>Trol. trať Legionářů (nezpůsobilé výdaje)</t>
  </si>
  <si>
    <t>{0876b5da-b82d-428e-87d3-eb0ff2adfa3c}</t>
  </si>
  <si>
    <t>VRN</t>
  </si>
  <si>
    <t>Vedlejší rozpočtové náklady</t>
  </si>
  <si>
    <t>{cb739919-e424-4a56-9397-1fe4ad437f52}</t>
  </si>
  <si>
    <t>KRYCÍ LIST SOUPISU PRACÍ</t>
  </si>
  <si>
    <t>Objekt:</t>
  </si>
  <si>
    <t>SO 651A - Trol. trať Tolstého-Legionářů - zastávka U soudu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</si>
  <si>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</si>
  <si>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</si>
  <si>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</si>
  <si>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</si>
  <si>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</si>
  <si>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</si>
  <si>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TV-E1 - Provizorní stav TV - etapa 1</t>
  </si>
  <si>
    <t xml:space="preserve">      TV-D - Demontáž TV</t>
  </si>
  <si>
    <t xml:space="preserve">      TV-O - Trolejové vedení - obnova objektů</t>
  </si>
  <si>
    <t xml:space="preserve">      O-D - Demontáž - ostatní</t>
  </si>
  <si>
    <t xml:space="preserve">    TV-E2 - Provizorní stav TV - etapa 2</t>
  </si>
  <si>
    <t xml:space="preserve">      D2 - Montáž stožárů</t>
  </si>
  <si>
    <t xml:space="preserve">      46-M2 - Zemní práce – výkopy pro trakční stožary </t>
  </si>
  <si>
    <t xml:space="preserve">    TV-F - Finální stav TV</t>
  </si>
  <si>
    <t xml:space="preserve">      D4 -  Trolejové vedení - materiál + montáž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</si>
  <si>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</si>
  <si>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</si>
  <si>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</si>
  <si>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</si>
  <si>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</si>
  <si>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</si>
  <si>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</si>
  <si>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</si>
  <si>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</si>
  <si>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</si>
  <si>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</si>
  <si>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</si>
  <si>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</si>
  <si>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</si>
  <si>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</si>
  <si>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</si>
  <si>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</si>
  <si>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</si>
  <si>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TV-E1</t>
  </si>
  <si>
    <t>Provizorní stav TV - etapa 1</t>
  </si>
  <si>
    <t>TV-D</t>
  </si>
  <si>
    <t>Demontáž TV</t>
  </si>
  <si>
    <t>K</t>
  </si>
  <si>
    <t>RDE0004</t>
  </si>
  <si>
    <t>Demontáž lanových převěsů</t>
  </si>
  <si>
    <t>m</t>
  </si>
  <si>
    <t>4</t>
  </si>
  <si>
    <t>3</t>
  </si>
  <si>
    <t>VV</t>
  </si>
  <si>
    <t>33*1,05 "Přepočtené koeficientem množství</t>
  </si>
  <si>
    <t>Součet</t>
  </si>
  <si>
    <t>RDEM0001D</t>
  </si>
  <si>
    <t>Demontáž trakčních stožárů včetně odvozu</t>
  </si>
  <si>
    <t>ks</t>
  </si>
  <si>
    <t>RDEM0004D</t>
  </si>
  <si>
    <t>Demontáž ukončení na stožáru a budovách</t>
  </si>
  <si>
    <t>6</t>
  </si>
  <si>
    <t>1 "ukončení na budovách"</t>
  </si>
  <si>
    <t>3 "ukončení na stožárech"</t>
  </si>
  <si>
    <t>RDEM0008D</t>
  </si>
  <si>
    <t>Demontáž závěsu TB stopy v přímé</t>
  </si>
  <si>
    <t>5</t>
  </si>
  <si>
    <t>RDEM0016D</t>
  </si>
  <si>
    <t>Demontáž TD Cu 100mm</t>
  </si>
  <si>
    <t>16</t>
  </si>
  <si>
    <t>187*1,05 "Přepočtené koeficientem množství</t>
  </si>
  <si>
    <t>TV-O</t>
  </si>
  <si>
    <t>Trolejové vedení - obnova objektů</t>
  </si>
  <si>
    <t>RDEM0005D</t>
  </si>
  <si>
    <t>Oprava fasády po demontovaném závěsu na zdi budovy</t>
  </si>
  <si>
    <t>-1350998145</t>
  </si>
  <si>
    <t>1 "kotevní závěs leg03"</t>
  </si>
  <si>
    <t>O-D</t>
  </si>
  <si>
    <t>Demontáž - ostatní</t>
  </si>
  <si>
    <t>7</t>
  </si>
  <si>
    <t>913111116</t>
  </si>
  <si>
    <t>Demontáž a montáž dopravní značky samostatné zvětšené</t>
  </si>
  <si>
    <t>kus</t>
  </si>
  <si>
    <t>CS ÚRS 2024 01</t>
  </si>
  <si>
    <t>20</t>
  </si>
  <si>
    <t>3 "ze stožáru č. 12/84"</t>
  </si>
  <si>
    <t>1 "ze stožáru č. 12/75"</t>
  </si>
  <si>
    <t>TV-E2</t>
  </si>
  <si>
    <t>Provizorní stav TV - etapa 2</t>
  </si>
  <si>
    <t>D2</t>
  </si>
  <si>
    <t>Montáž stožárů</t>
  </si>
  <si>
    <t>8</t>
  </si>
  <si>
    <t>RTS004M</t>
  </si>
  <si>
    <t>Doprava stožárů na stavbu</t>
  </si>
  <si>
    <t>42</t>
  </si>
  <si>
    <t>9</t>
  </si>
  <si>
    <t>M</t>
  </si>
  <si>
    <t>RTS0021</t>
  </si>
  <si>
    <t>Trakční stožár 11m/16kN, OSV metalizovaný, typ C</t>
  </si>
  <si>
    <t>48</t>
  </si>
  <si>
    <t>P</t>
  </si>
  <si>
    <t>Poznámka k položce:_x000d_
Poznámka k položce: stožár č. 12/84</t>
  </si>
  <si>
    <t>10</t>
  </si>
  <si>
    <t>RTS0012</t>
  </si>
  <si>
    <t>Trakční stožár 10m/40kN, OSV metalizovaný, typ G</t>
  </si>
  <si>
    <t>62</t>
  </si>
  <si>
    <t>Poznámka k položce:_x000d_
Poznámka k položce: stožár č. 12/75</t>
  </si>
  <si>
    <t>11</t>
  </si>
  <si>
    <t>RTS0089</t>
  </si>
  <si>
    <t>Trakční stožár 10m/50kN, OSV metalizovaný, typ H</t>
  </si>
  <si>
    <t>64</t>
  </si>
  <si>
    <t>Poznámka k položce:_x000d_
Poznámka k položce: stožár č. 2/L</t>
  </si>
  <si>
    <t>RTS007M</t>
  </si>
  <si>
    <t>Montáž trakčního stožáru ocelového, trubkového, bezpatkového, délka do 12 m</t>
  </si>
  <si>
    <t>66</t>
  </si>
  <si>
    <t>13</t>
  </si>
  <si>
    <t>RTS003M</t>
  </si>
  <si>
    <t>Označení čísla stožárů barvou</t>
  </si>
  <si>
    <t>72</t>
  </si>
  <si>
    <t>46-M2</t>
  </si>
  <si>
    <t xml:space="preserve">Zemní práce – výkopy pro trakční stožary </t>
  </si>
  <si>
    <t>14</t>
  </si>
  <si>
    <t>460010025</t>
  </si>
  <si>
    <t>Vytyčení trasy inženýrských sítí v zastavěném prostoru</t>
  </si>
  <si>
    <t>km</t>
  </si>
  <si>
    <t>CS ÚRS 2021 01</t>
  </si>
  <si>
    <t>76</t>
  </si>
  <si>
    <t>(3*3/1000)*3 "stožáry"</t>
  </si>
  <si>
    <t>15</t>
  </si>
  <si>
    <t>460242121</t>
  </si>
  <si>
    <t>Provizorní zajištění potrubí ve výkopech při souběhu s kabelem</t>
  </si>
  <si>
    <t>CS ÚRS 2022 01</t>
  </si>
  <si>
    <t>78</t>
  </si>
  <si>
    <t>3*2 "kusů"</t>
  </si>
  <si>
    <t>460242221</t>
  </si>
  <si>
    <t>Provizorní zajištění kabelů ve výkopech při jejich souběhu</t>
  </si>
  <si>
    <t>80</t>
  </si>
  <si>
    <t>3*4 "ks"</t>
  </si>
  <si>
    <t>17</t>
  </si>
  <si>
    <t>460131114</t>
  </si>
  <si>
    <t>Hloubení nezapažených jam při elektromontážích ručně v hornině tř II skupiny 4</t>
  </si>
  <si>
    <t>m3</t>
  </si>
  <si>
    <t>82</t>
  </si>
  <si>
    <t>"výkopy pro základy stožárů"</t>
  </si>
  <si>
    <t>(1,6*1,6*2,4)*1</t>
  </si>
  <si>
    <t>(1,8*1,8*4)*1</t>
  </si>
  <si>
    <t>(2*2*3)*1</t>
  </si>
  <si>
    <t>Mezisoučet</t>
  </si>
  <si>
    <t>18</t>
  </si>
  <si>
    <t>171211101</t>
  </si>
  <si>
    <t>Uložení sypaniny do násypů nezhutněných ručně</t>
  </si>
  <si>
    <t>CS ÚRS 2023 01</t>
  </si>
  <si>
    <t>84</t>
  </si>
  <si>
    <t>19</t>
  </si>
  <si>
    <t>460641125</t>
  </si>
  <si>
    <t>Základové konstrukce- základ bez bednění do rostlé zeminy z monolitického železobetonu bez výztuže bez zvláštních nároků na prostředí tř. C 25/30</t>
  </si>
  <si>
    <t>86</t>
  </si>
  <si>
    <t>"základy stožárů"</t>
  </si>
  <si>
    <t>(1,6*1,6*2,2)*1</t>
  </si>
  <si>
    <t>(1,8*1,8*2,4)*1</t>
  </si>
  <si>
    <t>(2*2*2,8)*1</t>
  </si>
  <si>
    <t>24,608*1,1 'Přepočtené koeficientem množství</t>
  </si>
  <si>
    <t>460791114</t>
  </si>
  <si>
    <t>Montáž trubek ochranných plastových uložených volně do rýhy tuhých D přes 90 do 110 mm</t>
  </si>
  <si>
    <t>CS ÚRS 2023 02</t>
  </si>
  <si>
    <t>98</t>
  </si>
  <si>
    <t>15*1,05 'Přepočtené koeficientem množství</t>
  </si>
  <si>
    <t>34571365</t>
  </si>
  <si>
    <t>trubka elektroinstalační HDPE tuhá dvouplášťová korugovaná D 94/110mm</t>
  </si>
  <si>
    <t>256</t>
  </si>
  <si>
    <t>100</t>
  </si>
  <si>
    <t>5*3 "betonové hranolové základy"</t>
  </si>
  <si>
    <t>22</t>
  </si>
  <si>
    <t>460391125</t>
  </si>
  <si>
    <t>Zásyp jam při elektromontážích ručně se zhutněním z hornin třídy II skupiny 5</t>
  </si>
  <si>
    <t>88</t>
  </si>
  <si>
    <t>Poznámka k položce:_x000d_
Poznámka k položce: hloubení jam - základové konstrukce - piloty = zásyp jam</t>
  </si>
  <si>
    <t>31,104-27,069</t>
  </si>
  <si>
    <t>23</t>
  </si>
  <si>
    <t>460371113</t>
  </si>
  <si>
    <t>Naložení výkopku při elektromontážích ručně z hornin třídy II skupiny 4 a 5</t>
  </si>
  <si>
    <t>90</t>
  </si>
  <si>
    <t>Poznámka k položce:_x000d_
Poznámka k položce: hloubení jam - zásyp jam = naložení výkopku</t>
  </si>
  <si>
    <t>31,104-4,035</t>
  </si>
  <si>
    <t>24</t>
  </si>
  <si>
    <t>460641212</t>
  </si>
  <si>
    <t>Výztuž základových konstrukcí při elektromontážích betonářskou ocelí 10 505</t>
  </si>
  <si>
    <t>t</t>
  </si>
  <si>
    <t>92</t>
  </si>
  <si>
    <t>(((0,5*4)+(4,4*2))*0,888/1000)*3 "výztuž pro betonové hranolové základy</t>
  </si>
  <si>
    <t>125*(3)/1000 "trubka</t>
  </si>
  <si>
    <t>25</t>
  </si>
  <si>
    <t>RTS023M</t>
  </si>
  <si>
    <t>Výplň betonových základů a ocelových pilot ze štěrkodrti netříděné</t>
  </si>
  <si>
    <t>-690596993</t>
  </si>
  <si>
    <t>(PI*(0,48*0,48-0,3*0,3)*1)*3 "betonové hranolové základy</t>
  </si>
  <si>
    <t>26</t>
  </si>
  <si>
    <t>58343930</t>
  </si>
  <si>
    <t>kamenivo drcené hrubé frakce 16/32</t>
  </si>
  <si>
    <t>96</t>
  </si>
  <si>
    <t>27</t>
  </si>
  <si>
    <t>469972111</t>
  </si>
  <si>
    <t>Odvoz suti a vybouraných hmot při elektromontážích do 1 km</t>
  </si>
  <si>
    <t>104</t>
  </si>
  <si>
    <t>Poznámka k položce:_x000d_
Poznámka k položce: naložení výkopku + bourání základu = příplatek k odvozu</t>
  </si>
  <si>
    <t>27,069*1,7</t>
  </si>
  <si>
    <t>28</t>
  </si>
  <si>
    <t>469972121</t>
  </si>
  <si>
    <t>Příplatek k odvozu suti a vybouraných hmot při elektromontážích za každý další 1 km</t>
  </si>
  <si>
    <t>106</t>
  </si>
  <si>
    <t>46,017*6 'Přepočtené koeficientem množství</t>
  </si>
  <si>
    <t>29</t>
  </si>
  <si>
    <t>997221655</t>
  </si>
  <si>
    <t>Poplatek za uložení na skládce (skládkovné) zeminy a kamení kód odpadu 17 05 04</t>
  </si>
  <si>
    <t>CS ÚRS 2024 02</t>
  </si>
  <si>
    <t>110</t>
  </si>
  <si>
    <t>Poznámka k položce:_x000d_
Poznámka k položce: hloubení jam - zásyp jam = poplatek za uložení</t>
  </si>
  <si>
    <t>(31,104-4,035)*1,7</t>
  </si>
  <si>
    <t>30</t>
  </si>
  <si>
    <t>RVP006</t>
  </si>
  <si>
    <t>Zásyp z písku s prolití vodou</t>
  </si>
  <si>
    <t>112</t>
  </si>
  <si>
    <t>3,14*1,5*(0,29*0,29-0,15*0,15)*3"PI*h*(r1*r1-r2*r2)*n 3× stožár v hranolovém základu</t>
  </si>
  <si>
    <t>(PI*0,3*0,3*1)*1 "1× trubka DN600 utopeného hranolového základu</t>
  </si>
  <si>
    <t>31</t>
  </si>
  <si>
    <t>58331280</t>
  </si>
  <si>
    <t>kamenivo těžené drobné frakce 0/1</t>
  </si>
  <si>
    <t>114</t>
  </si>
  <si>
    <t>Poznámka k položce:_x000d_
Poznámka k položce: zásyp písku</t>
  </si>
  <si>
    <t>1,153*2</t>
  </si>
  <si>
    <t>32</t>
  </si>
  <si>
    <t>RVP008M</t>
  </si>
  <si>
    <t>Zhotovení betonového límce stožáru</t>
  </si>
  <si>
    <t>116</t>
  </si>
  <si>
    <t>3,14*0,5*(0,35*0,35-0,15*0,15)*2 "PI*v*(r1*r1-r2*r2)*n</t>
  </si>
  <si>
    <t>33</t>
  </si>
  <si>
    <t>RVP00.2</t>
  </si>
  <si>
    <t>beton C 30/37 XF4 kamenivo frakce 0/8</t>
  </si>
  <si>
    <t>118</t>
  </si>
  <si>
    <t>34</t>
  </si>
  <si>
    <t>469981111</t>
  </si>
  <si>
    <t>Přesun hmot pro pomocné stavební práce při elektromotážích</t>
  </si>
  <si>
    <t>120</t>
  </si>
  <si>
    <t>3*7*2,4</t>
  </si>
  <si>
    <t>35</t>
  </si>
  <si>
    <t>RVP021</t>
  </si>
  <si>
    <t>Trubka ocelová bezešvá hladká DN600,tl.8mm</t>
  </si>
  <si>
    <t>126</t>
  </si>
  <si>
    <t>1*3 "utopené hranolové základy"</t>
  </si>
  <si>
    <t>TV-F</t>
  </si>
  <si>
    <t>Finální stav TV</t>
  </si>
  <si>
    <t>D4</t>
  </si>
  <si>
    <t xml:space="preserve"> Trolejové vedení - materiál + montáž</t>
  </si>
  <si>
    <t>36</t>
  </si>
  <si>
    <t>RUK002M</t>
  </si>
  <si>
    <t>Montáž Páskovaný kardan 37 mm pro lano, vč.pásku, spon</t>
  </si>
  <si>
    <t>568</t>
  </si>
  <si>
    <t>Poznámka k položce:_x000d_
Poznámka k položce: TV037</t>
  </si>
  <si>
    <t>37</t>
  </si>
  <si>
    <t>RUK002</t>
  </si>
  <si>
    <t>Páskovaný kardan 37 mm pro lano, vč.pásku, spon</t>
  </si>
  <si>
    <t>570</t>
  </si>
  <si>
    <t>38</t>
  </si>
  <si>
    <t>RUK001M</t>
  </si>
  <si>
    <t>Montáž Páskovaný kardan 24mm pro výložník, vč.pásku, spon</t>
  </si>
  <si>
    <t>572</t>
  </si>
  <si>
    <t>Poznámka k položce:_x000d_
Poznámka k položce: TV024</t>
  </si>
  <si>
    <t>39</t>
  </si>
  <si>
    <t>RUK001</t>
  </si>
  <si>
    <t>Páskovaný kardan 24mm pro výložník, vč.pásku, spon</t>
  </si>
  <si>
    <t>574</t>
  </si>
  <si>
    <t>40</t>
  </si>
  <si>
    <t>RVG100M</t>
  </si>
  <si>
    <t>Montáž Výložník dvojitý GFK 2x55-10,5m (vyvěšení nerez lanem)</t>
  </si>
  <si>
    <t>640</t>
  </si>
  <si>
    <t>Poznámka k položce:_x000d_
Poznámka k položce: TV VYL2-10m5</t>
  </si>
  <si>
    <t>41</t>
  </si>
  <si>
    <t>RVG100</t>
  </si>
  <si>
    <t>Výložník dvojitý GFK 2x55-10,5m (vyvěšení nerez lanem)</t>
  </si>
  <si>
    <t>642</t>
  </si>
  <si>
    <t>RVG101M</t>
  </si>
  <si>
    <t>Montáž Výložník dvojitý 2x55-11m (vyvěšení nerez lanem)</t>
  </si>
  <si>
    <t>644</t>
  </si>
  <si>
    <t>Poznámka k položce:_x000d_
Poznámka k položce: TV VYL2-11m</t>
  </si>
  <si>
    <t>43</t>
  </si>
  <si>
    <t>RVG101</t>
  </si>
  <si>
    <t>Výložník dvojitý 2x55-11m (vyvěšení nerez lanem)</t>
  </si>
  <si>
    <t>646</t>
  </si>
  <si>
    <t>44</t>
  </si>
  <si>
    <t>RTZ1D012M</t>
  </si>
  <si>
    <t>Montáž Komplet závěsu DELTA na výložník 55mm</t>
  </si>
  <si>
    <t>660</t>
  </si>
  <si>
    <t>Poznámka k položce:_x000d_
Poznámka k položce: TMZ3G260</t>
  </si>
  <si>
    <t>45</t>
  </si>
  <si>
    <t>RTZ1D012</t>
  </si>
  <si>
    <t>Komplet závěsu DELTA na výložník 55mm</t>
  </si>
  <si>
    <t>662</t>
  </si>
  <si>
    <t>46</t>
  </si>
  <si>
    <t>RLKD001M</t>
  </si>
  <si>
    <t>Montáž Drát trolejový Cu Ri 100mm2</t>
  </si>
  <si>
    <t>756</t>
  </si>
  <si>
    <t>186</t>
  </si>
  <si>
    <t>186*1,07 'Přepočtené koeficientem množství</t>
  </si>
  <si>
    <t>47</t>
  </si>
  <si>
    <t>RLKD001</t>
  </si>
  <si>
    <t>Drát trolejový Cu Ri 100mm2</t>
  </si>
  <si>
    <t>758</t>
  </si>
  <si>
    <t>Poznámka k položce:_x000d_
Poznámka k položce: nahrazení trolejbusové výhybky novým trolejovým drátem</t>
  </si>
  <si>
    <t>RVP004M</t>
  </si>
  <si>
    <t>Ostatní instalační materiál</t>
  </si>
  <si>
    <t>%</t>
  </si>
  <si>
    <t>768</t>
  </si>
  <si>
    <t>Práce a dodávky M</t>
  </si>
  <si>
    <t>46-M</t>
  </si>
  <si>
    <t>Zemní práce při extr.mont.pracích</t>
  </si>
  <si>
    <t>49</t>
  </si>
  <si>
    <t>460751111</t>
  </si>
  <si>
    <t>Osazení kabelových kanálů do rýhy z prefabrikovaných betonových žlabů vnější šířky do 20 cm</t>
  </si>
  <si>
    <t>802</t>
  </si>
  <si>
    <t>2*3</t>
  </si>
  <si>
    <t>50</t>
  </si>
  <si>
    <t>ZPS.AZD25100</t>
  </si>
  <si>
    <t>Kabelový žlab TK 1</t>
  </si>
  <si>
    <t>804</t>
  </si>
  <si>
    <t>SO 651B - Trol. trať Tolstého-Legionářů - křižovatka</t>
  </si>
  <si>
    <t xml:space="preserve">      O-M - Montáž - ostatní</t>
  </si>
  <si>
    <t xml:space="preserve">      46-M1 - Zemní práce – povrchy</t>
  </si>
  <si>
    <t xml:space="preserve">    TV-E3 - Provizorní stav TV - etapa 3</t>
  </si>
  <si>
    <t xml:space="preserve">    TV-E4 - Provizorní stav TV - etapa 4</t>
  </si>
  <si>
    <t xml:space="preserve">    TV-E5 - Provizorní stav TV - etapa 5</t>
  </si>
  <si>
    <t xml:space="preserve">      D5 - Kabelové vedení </t>
  </si>
  <si>
    <t xml:space="preserve">    21-M - Elektromontáže</t>
  </si>
  <si>
    <t>275*1,05 "Přepočtené koeficientem množství</t>
  </si>
  <si>
    <t>3 "ukončení na budovách"</t>
  </si>
  <si>
    <t>20 "ukončení na stožárech"</t>
  </si>
  <si>
    <t>1 "pevné kotvení"</t>
  </si>
  <si>
    <t>RDEM0006D</t>
  </si>
  <si>
    <t>Demontáž trojsměrného spojení</t>
  </si>
  <si>
    <t>RDEM0013D</t>
  </si>
  <si>
    <t>Demontáž závěsu TB stopy do 30 st</t>
  </si>
  <si>
    <t>318*1,05 "Přepočtené koeficientem množství</t>
  </si>
  <si>
    <t>RDEM0022D</t>
  </si>
  <si>
    <t>Demontáž elektrické výhybky</t>
  </si>
  <si>
    <t>885784612</t>
  </si>
  <si>
    <t>1 "kotevní závěs leg01"</t>
  </si>
  <si>
    <t>3 "ze stožáru č. 12/86"</t>
  </si>
  <si>
    <t>1 "ze stožáru č. 12/71"</t>
  </si>
  <si>
    <t>2 "ze stožáru č. 12/69"</t>
  </si>
  <si>
    <t>1 "ze stožáru č. 12/67"</t>
  </si>
  <si>
    <t>1 "ze stožáru č. 12/6"</t>
  </si>
  <si>
    <t>14 "nahrazení trolejbusové výhybky novým trolejovým drátem"</t>
  </si>
  <si>
    <t>16 "manipulace se stávajícím trolejovým drátem"</t>
  </si>
  <si>
    <t>30*1,07 "Přepočtené koeficientem množství</t>
  </si>
  <si>
    <t>14*1,07 "Přepočtené koeficientem množství</t>
  </si>
  <si>
    <t>RTZL006M</t>
  </si>
  <si>
    <t>Montáž TBUS závěs do oblouku 3-4° na lano</t>
  </si>
  <si>
    <t>RTZL006</t>
  </si>
  <si>
    <t>TBUS závěs do oblouku 3-4° na lano</t>
  </si>
  <si>
    <t>RTZL008M</t>
  </si>
  <si>
    <t>Montáž TBUS závěs do oblouku 5-7° na lano</t>
  </si>
  <si>
    <t>RTZL008</t>
  </si>
  <si>
    <t>TBUS závěs do oblouku 5-7° na lano</t>
  </si>
  <si>
    <t>RTZL003M</t>
  </si>
  <si>
    <t>Montáž TBUS závěs do roviny na lano</t>
  </si>
  <si>
    <t>Poznámka k položce:_x000d_
Poznámka k položce: TB-1N</t>
  </si>
  <si>
    <t>ROL125M</t>
  </si>
  <si>
    <t>Montáž Spojka troleje</t>
  </si>
  <si>
    <t>ROL125</t>
  </si>
  <si>
    <t>Spojka troleje</t>
  </si>
  <si>
    <t>RDEM0017D</t>
  </si>
  <si>
    <t>Demontáž napájecího bodu - komplet</t>
  </si>
  <si>
    <t>RTS0008</t>
  </si>
  <si>
    <t>Trakční stožár 10m/16kN, OSV metalizovaný, typ C</t>
  </si>
  <si>
    <t>Poznámka k položce:_x000d_
Poznámka k položce: stožáry č. 3/15, 3/L, 12/73</t>
  </si>
  <si>
    <t>RTS0013</t>
  </si>
  <si>
    <t>Trakční stožár 10,5m/16kN, OSV metalizovaný, typ C</t>
  </si>
  <si>
    <t>Poznámka k položce:_x000d_
Poznámka k položce: stožár č. 12/71</t>
  </si>
  <si>
    <t>RTS0009</t>
  </si>
  <si>
    <t>Trakční stožár 10m/22kN, OSV metalizovaný, typ D</t>
  </si>
  <si>
    <t>Poznámka k položce:_x000d_
Poznámka k položce: stožáry č. 3/14, 3/13, 12/1, 12/67, 4/L, 12/12, 12/6</t>
  </si>
  <si>
    <t>RTS0014</t>
  </si>
  <si>
    <t>Trakční stožár 10,5m/22kN, OSV metalizovaný, typ D</t>
  </si>
  <si>
    <t>52</t>
  </si>
  <si>
    <t>Poznámka k položce:_x000d_
Poznámka k položce: stožár č. 3/17</t>
  </si>
  <si>
    <t>RTS0028</t>
  </si>
  <si>
    <t>Trakční stožár 11,5m/22kN OSV metalizovaný, typ D</t>
  </si>
  <si>
    <t>54</t>
  </si>
  <si>
    <t>Poznámka k položce:_x000d_
Poznámka k položce: stožár č. 12/5</t>
  </si>
  <si>
    <t>RTS0088</t>
  </si>
  <si>
    <t>Trakční stožár 10m/26kN, metalizovaný, typ E</t>
  </si>
  <si>
    <t>56</t>
  </si>
  <si>
    <t>Poznámka k položce:_x000d_
Poznámka k položce: stožár č. 12/2</t>
  </si>
  <si>
    <t>RTS0010</t>
  </si>
  <si>
    <t>Trakční stožár 10m/26kN, OSV metalizovaný, typ E</t>
  </si>
  <si>
    <t>58</t>
  </si>
  <si>
    <t>Poznámka k položce:_x000d_
Poznámka k položce: stožáry č. 3/16, 12/82</t>
  </si>
  <si>
    <t>RTS0011</t>
  </si>
  <si>
    <t>Trakční stožár 10m/30kN, OSV metalizovaný, typ F</t>
  </si>
  <si>
    <t>60</t>
  </si>
  <si>
    <t>Poznámka k položce:_x000d_
Poznámka k položce: stožár č. 12/69</t>
  </si>
  <si>
    <t>RTS0085</t>
  </si>
  <si>
    <t>Trakční stožár 12,5m/40kN, OSV metalizovaný, typ G</t>
  </si>
  <si>
    <t>68</t>
  </si>
  <si>
    <t>Poznámka k položce:_x000d_
Poznámka k položce: stožár č. 3/9</t>
  </si>
  <si>
    <t>RTS008M</t>
  </si>
  <si>
    <t>Montáž trakčního stožáru ocelového,trubkového, bezpatkového, délka nad 12 m</t>
  </si>
  <si>
    <t>70</t>
  </si>
  <si>
    <t>O-M</t>
  </si>
  <si>
    <t>Montáž - ostatní</t>
  </si>
  <si>
    <t>74</t>
  </si>
  <si>
    <t>1 "na stožár č. 3/14"</t>
  </si>
  <si>
    <t>2 "na stožár č. 3/14"</t>
  </si>
  <si>
    <t>2 "na stožár č. 12/12"</t>
  </si>
  <si>
    <t>(3*3/1000)*18 "stožárů"</t>
  </si>
  <si>
    <t>3*10 "kusů"</t>
  </si>
  <si>
    <t>3*30 "ks"</t>
  </si>
  <si>
    <t>(1,6*1,6*2)*2</t>
  </si>
  <si>
    <t>(1,6*1,6*2,2)*5</t>
  </si>
  <si>
    <t>(1,6*1,6*2,6)*4</t>
  </si>
  <si>
    <t>(1,6*1,6*2,8)*1</t>
  </si>
  <si>
    <t>(1,6*1,6*1,6)*1</t>
  </si>
  <si>
    <t>(2*2*4,2)*1</t>
  </si>
  <si>
    <t>"výkop pro kabelové vedení"</t>
  </si>
  <si>
    <t>(1*1*1)*1</t>
  </si>
  <si>
    <t>"průzkumné sondy"</t>
  </si>
  <si>
    <t>(1*1*1)*3</t>
  </si>
  <si>
    <t>(1*2,2*1,2)*1</t>
  </si>
  <si>
    <t>(1*2,4*1,5)*1</t>
  </si>
  <si>
    <t>(1*2,3*1)*1</t>
  </si>
  <si>
    <t>(1,6*1,6*2,4)*9</t>
  </si>
  <si>
    <t>(2*2*2,6)*1</t>
  </si>
  <si>
    <t>75,936*1,1 'Přepočtené koeficientem množství</t>
  </si>
  <si>
    <t>65</t>
  </si>
  <si>
    <t>65*1,05 'Přepočtené koeficientem množství</t>
  </si>
  <si>
    <t>5*13 "betonové hranolové základy"</t>
  </si>
  <si>
    <t>111,260-83,530-(PI*0,3*0,3*1)</t>
  </si>
  <si>
    <t>114,260-27,447</t>
  </si>
  <si>
    <t>(((0,5*4)+(4,4*2))*0,888/1000)*12 "výztuž pro betonové hranolové základy</t>
  </si>
  <si>
    <t>125*(2,5+3)/1000 "trubka</t>
  </si>
  <si>
    <t>-1807100213</t>
  </si>
  <si>
    <t>((PI*0,3*0,3*6,5)*1,6)*6 "výplň piloty DN600x8</t>
  </si>
  <si>
    <t>(PI*(0,48*0,48-0,3*0,3)*1)*12 "betonové hranolové základy</t>
  </si>
  <si>
    <t>468051121</t>
  </si>
  <si>
    <t>Bourání základu betonového při elektromontážích</t>
  </si>
  <si>
    <t>102</t>
  </si>
  <si>
    <t>(1,8*1,8*0,5)*5 "bourání části základu"</t>
  </si>
  <si>
    <t>(1,8*1,8*2)*5 "bourání celého základu"</t>
  </si>
  <si>
    <t>86,813*1,7</t>
  </si>
  <si>
    <t>40,5*2,2</t>
  </si>
  <si>
    <t>236,682*6 'Přepočtené koeficientem množství</t>
  </si>
  <si>
    <t>51</t>
  </si>
  <si>
    <t>469973111</t>
  </si>
  <si>
    <t>Poplatek za uložení na skládce (skládkovné) stavebního odpadu betonového kód odpadu 17 01 01</t>
  </si>
  <si>
    <t>108</t>
  </si>
  <si>
    <t>Poznámka k položce:_x000d_
Poznámka k položce: naložení výkopku + bourání základu = poplatek za uložení</t>
  </si>
  <si>
    <t>(111,260-27,447)*1,7</t>
  </si>
  <si>
    <t>53</t>
  </si>
  <si>
    <t>3,14*1,5*(0,29*0,29-0,15*0,15)*9"PI*h*(r1*r1-r2*r2)*n 9× stožár v hranolovém základu</t>
  </si>
  <si>
    <t>(PI*0,3*0,3*1)*2 "2× trubka DN600 utopeného hranolového základu</t>
  </si>
  <si>
    <t>(PI*0,3*0,3*1,5)*6 "6× pilota DN600</t>
  </si>
  <si>
    <t>5,721*2</t>
  </si>
  <si>
    <t>55</t>
  </si>
  <si>
    <t>3,14*0,5*(0,35*0,35-0,15*0,15)*9 "PI*v*(r1*r1-r2*r2)*n</t>
  </si>
  <si>
    <t>57</t>
  </si>
  <si>
    <t>12*7*2,4</t>
  </si>
  <si>
    <t>RVP020M</t>
  </si>
  <si>
    <t>Přesun mechanizace pro vrtané piloty</t>
  </si>
  <si>
    <t>kpl</t>
  </si>
  <si>
    <t>122</t>
  </si>
  <si>
    <t>59</t>
  </si>
  <si>
    <t>RVP021M</t>
  </si>
  <si>
    <t>Vrty pro stožáry průměru přes 55 cm hl do 8,0 m</t>
  </si>
  <si>
    <t>124</t>
  </si>
  <si>
    <t>6 "DN600x8</t>
  </si>
  <si>
    <t>6*8 "základ DN600/8x8</t>
  </si>
  <si>
    <t>1*2,5 "utopené hranolové základy"</t>
  </si>
  <si>
    <t>61</t>
  </si>
  <si>
    <t>RVP024M</t>
  </si>
  <si>
    <t>Betonářské práce pro podzemní konstrukce</t>
  </si>
  <si>
    <t>128</t>
  </si>
  <si>
    <t>(PI*0,3*0,3*0,2)*6 "utěsnění sukýnky betonem pro ocelovou pilotu</t>
  </si>
  <si>
    <t>(PI*(0,5*0,5-0,3*0,3)*0,55)*6 "betonový prstenec pro ocelovou pilotu</t>
  </si>
  <si>
    <t>RVP00.3</t>
  </si>
  <si>
    <t>beton C 25/30 XC2</t>
  </si>
  <si>
    <t>130</t>
  </si>
  <si>
    <t>63</t>
  </si>
  <si>
    <t>ROL023M</t>
  </si>
  <si>
    <t>Montáž Objímka na stožár D245 - L37/21, StSt</t>
  </si>
  <si>
    <t>132</t>
  </si>
  <si>
    <t>Poznámka k položce:_x000d_
Poznámka k položce: 256545 L37</t>
  </si>
  <si>
    <t>ROL023</t>
  </si>
  <si>
    <t>Objímka na stožár D245 - L37/21, StSt</t>
  </si>
  <si>
    <t>134</t>
  </si>
  <si>
    <t>RDNK005M</t>
  </si>
  <si>
    <t>Montáž TBUS Kabelové propojení trolej-odpojovač</t>
  </si>
  <si>
    <t>136</t>
  </si>
  <si>
    <t>Poznámka k položce:_x000d_
Poznámka k položce: TBK120x0x2N</t>
  </si>
  <si>
    <t>RDNK005</t>
  </si>
  <si>
    <t>TBUS Kabelové propojení trolej-odpojovač</t>
  </si>
  <si>
    <t>138</t>
  </si>
  <si>
    <t>67</t>
  </si>
  <si>
    <t>RLK001M</t>
  </si>
  <si>
    <t>Montáž Lano nerez 25mm2 (19x1) 6,25</t>
  </si>
  <si>
    <t>140</t>
  </si>
  <si>
    <t>Poznámka k položce:_x000d_
Poznámka k položce: 271225</t>
  </si>
  <si>
    <t>14*1,1 "Přepočtené koeficientem množství</t>
  </si>
  <si>
    <t>RLK001</t>
  </si>
  <si>
    <t>Lano nerez 25mm2 (19x1) 6,25</t>
  </si>
  <si>
    <t>142</t>
  </si>
  <si>
    <t>69</t>
  </si>
  <si>
    <t>RLKD006M</t>
  </si>
  <si>
    <t>Montáž Kabel NSGAFOU 1x120mm2 1,8/3kV</t>
  </si>
  <si>
    <t>144</t>
  </si>
  <si>
    <t>Poznámka k položce:_x000d_
Poznámka k položce: 271108</t>
  </si>
  <si>
    <t>46*1,1 "Přepočtené koeficientem množství</t>
  </si>
  <si>
    <t>RLKD006</t>
  </si>
  <si>
    <t>Kabel NSGAFOU 1x120mm2 1,8/3kV</t>
  </si>
  <si>
    <t>146</t>
  </si>
  <si>
    <t>71</t>
  </si>
  <si>
    <t>RPL011M</t>
  </si>
  <si>
    <t>Montáž Rozebiratelné ukončení lana N 25 s izolátorem</t>
  </si>
  <si>
    <t>148</t>
  </si>
  <si>
    <t>Poznámka k položce:_x000d_
Poznámka k položce: TV1S3N25</t>
  </si>
  <si>
    <t>RPL011</t>
  </si>
  <si>
    <t>Rozebiratelné ukončení lana N 25 s izolátorem</t>
  </si>
  <si>
    <t>150</t>
  </si>
  <si>
    <t>46-M1</t>
  </si>
  <si>
    <t>Zemní práce – povrchy</t>
  </si>
  <si>
    <t>73</t>
  </si>
  <si>
    <t>460030011</t>
  </si>
  <si>
    <t>Sejmutí drnu při elektromontážích jakékoliv tloušťky</t>
  </si>
  <si>
    <t>m2</t>
  </si>
  <si>
    <t>152</t>
  </si>
  <si>
    <t>460581121</t>
  </si>
  <si>
    <t>Zatravnění včetně zalití vodou na rovině</t>
  </si>
  <si>
    <t>154</t>
  </si>
  <si>
    <t>59,9913043478261*1,15 "Přepočtené koeficientem množství</t>
  </si>
  <si>
    <t>75</t>
  </si>
  <si>
    <t>468041123</t>
  </si>
  <si>
    <t>Řezání živičného podkladu nebo krytu při elektromontážích hl přes 10 do 15 cm</t>
  </si>
  <si>
    <t>156</t>
  </si>
  <si>
    <t>468011143</t>
  </si>
  <si>
    <t>Odstranění podkladu nebo krytu komunikace při elektromontážích ze živice tl přes 10 do 15 cm</t>
  </si>
  <si>
    <t>158</t>
  </si>
  <si>
    <t>77</t>
  </si>
  <si>
    <t>460871135</t>
  </si>
  <si>
    <t>Podklad vozovky a chodníku ze štěrkopísku se zhutněním při elektromontážích tl přes 20 do 25 cm</t>
  </si>
  <si>
    <t>160</t>
  </si>
  <si>
    <t>3,22 "asfalt"</t>
  </si>
  <si>
    <t>71,44 "dlažba"</t>
  </si>
  <si>
    <t>460881313</t>
  </si>
  <si>
    <t>Kryt vozovky a chodníku z litého asfaltu při elektromontážích tl do 5 cm</t>
  </si>
  <si>
    <t>162</t>
  </si>
  <si>
    <t>79</t>
  </si>
  <si>
    <t>468021131</t>
  </si>
  <si>
    <t>Rozebrání dlažeb při elektromontážích ručně z kostek mozaikových do písku spáry zalité</t>
  </si>
  <si>
    <t>164</t>
  </si>
  <si>
    <t>460881612</t>
  </si>
  <si>
    <t>Kladení dlažby z dlaždic betonových tvarovaných a zámkových do lože z kameniva těženého při elektromontážích</t>
  </si>
  <si>
    <t>166</t>
  </si>
  <si>
    <t>81</t>
  </si>
  <si>
    <t>59246115</t>
  </si>
  <si>
    <t>dlažba betonová chodníková 300x300mm tl 32mm přírodní</t>
  </si>
  <si>
    <t>168</t>
  </si>
  <si>
    <t>71,44*0,25</t>
  </si>
  <si>
    <t>468031211</t>
  </si>
  <si>
    <t>Vytrhání obrub při elektromontážích stojatých chodníkových s odhozením nebo naložením na dopravní prostředek</t>
  </si>
  <si>
    <t>170</t>
  </si>
  <si>
    <t>83</t>
  </si>
  <si>
    <t>460912211</t>
  </si>
  <si>
    <t>Očištění vybouraných obrubníků chodníkových od spojovacího materiálu</t>
  </si>
  <si>
    <t>172</t>
  </si>
  <si>
    <t>460892121</t>
  </si>
  <si>
    <t>Osazení betonového obrubníku chodníkového ležatého do betonu při elektromontážích</t>
  </si>
  <si>
    <t>174</t>
  </si>
  <si>
    <t>TV-E3</t>
  </si>
  <si>
    <t>Provizorní stav TV - etapa 3</t>
  </si>
  <si>
    <t>85</t>
  </si>
  <si>
    <t>176</t>
  </si>
  <si>
    <t>453*1,05 "Přepočtené koeficientem množství</t>
  </si>
  <si>
    <t>178</t>
  </si>
  <si>
    <t>87</t>
  </si>
  <si>
    <t>180</t>
  </si>
  <si>
    <t>2 "ukončení na budovách"</t>
  </si>
  <si>
    <t>35 "ukončení na stožárech"</t>
  </si>
  <si>
    <t>182</t>
  </si>
  <si>
    <t>89</t>
  </si>
  <si>
    <t>184</t>
  </si>
  <si>
    <t>91</t>
  </si>
  <si>
    <t>188</t>
  </si>
  <si>
    <t>2 "ze stožáru č. 12/8"</t>
  </si>
  <si>
    <t>2 "ze stožáru č. 3/17"</t>
  </si>
  <si>
    <t>1 "ze stožáru č. 3/14"</t>
  </si>
  <si>
    <t>RTS005M</t>
  </si>
  <si>
    <t>Doprava, manipulace s mobilními stožáry,základy a usazení</t>
  </si>
  <si>
    <t>190</t>
  </si>
  <si>
    <t>93</t>
  </si>
  <si>
    <t>RTS006M</t>
  </si>
  <si>
    <t>Pronájem mobilních stožárů</t>
  </si>
  <si>
    <t>192</t>
  </si>
  <si>
    <t>94</t>
  </si>
  <si>
    <t>RTS020M</t>
  </si>
  <si>
    <t>Instalace provizorního stožáru s mobilním základem</t>
  </si>
  <si>
    <t>194</t>
  </si>
  <si>
    <t>95</t>
  </si>
  <si>
    <t>181914112</t>
  </si>
  <si>
    <t>Úprava pláně v hornině třídy těžitelnosti II skupiny 5 se zhutněním ručně</t>
  </si>
  <si>
    <t>CS ÚRS 2021 02</t>
  </si>
  <si>
    <t>196</t>
  </si>
  <si>
    <t>Poznámka k položce:_x000d_
Poznámka k položce: provizorní stožáry</t>
  </si>
  <si>
    <t>2,5*2,5*3 "podkladní vrstva provizorních stožárů"</t>
  </si>
  <si>
    <t>18,75*2 "Přepočtené koeficientem množství</t>
  </si>
  <si>
    <t>58344171</t>
  </si>
  <si>
    <t>štěrkodrť frakce 0/32</t>
  </si>
  <si>
    <t>198</t>
  </si>
  <si>
    <t>((2,5*2,5*0,2)*1,8)*3 "podsypání nadzemního základu</t>
  </si>
  <si>
    <t>97</t>
  </si>
  <si>
    <t>69311202</t>
  </si>
  <si>
    <t>geotextilie netkaná separační, ochranná, filtrační, drenážní PES(70%)+PP(30%) 500g/m2</t>
  </si>
  <si>
    <t>200</t>
  </si>
  <si>
    <t>2,5*2,5*3</t>
  </si>
  <si>
    <t>113311171</t>
  </si>
  <si>
    <t>Odstranění geotextilií ze základové spáry</t>
  </si>
  <si>
    <t>202</t>
  </si>
  <si>
    <t>99</t>
  </si>
  <si>
    <t>119003211</t>
  </si>
  <si>
    <t>Mobilní plotová zábrana s reflexním pásem výšky do 1,5 m pro zabezpečení výkopu zřízení</t>
  </si>
  <si>
    <t>204</t>
  </si>
  <si>
    <t>119003212</t>
  </si>
  <si>
    <t>Mobilní plotová zábrana s reflexním pásem výšky do 1,5 m pro zabezpečení výkopu odstranění</t>
  </si>
  <si>
    <t>206</t>
  </si>
  <si>
    <t>101</t>
  </si>
  <si>
    <t>208</t>
  </si>
  <si>
    <t>210</t>
  </si>
  <si>
    <t>103</t>
  </si>
  <si>
    <t>212</t>
  </si>
  <si>
    <t>37*1,1 "Přepočtené koeficientem množství</t>
  </si>
  <si>
    <t>214</t>
  </si>
  <si>
    <t>105</t>
  </si>
  <si>
    <t>RLK002M</t>
  </si>
  <si>
    <t>Montáž Lano nerez 35mm2 (19x1) 7,25</t>
  </si>
  <si>
    <t>216</t>
  </si>
  <si>
    <t>Poznámka k položce:_x000d_
Poznámka k položce: 271235</t>
  </si>
  <si>
    <t>339*1,1 "Přepočtené koeficientem množství</t>
  </si>
  <si>
    <t>RLK002</t>
  </si>
  <si>
    <t>Lano nerez 35mm2 (19x1) 7,25</t>
  </si>
  <si>
    <t>218</t>
  </si>
  <si>
    <t>107</t>
  </si>
  <si>
    <t>RPL008M</t>
  </si>
  <si>
    <t>Montáž Ukončení lana N25 s izolátorem a nap. šroubem</t>
  </si>
  <si>
    <t>220</t>
  </si>
  <si>
    <t>Poznámka k položce:_x000d_
Poznámka k položce: TV1S2N25</t>
  </si>
  <si>
    <t>RPL008</t>
  </si>
  <si>
    <t>Ukončení lana N25 s izolátorem a nap. šroubem</t>
  </si>
  <si>
    <t>222</t>
  </si>
  <si>
    <t>109</t>
  </si>
  <si>
    <t>224</t>
  </si>
  <si>
    <t>226</t>
  </si>
  <si>
    <t>111</t>
  </si>
  <si>
    <t>RPL012M</t>
  </si>
  <si>
    <t>Montáž Rozebiratelné ukončení lana N 35 s izolátorem</t>
  </si>
  <si>
    <t>228</t>
  </si>
  <si>
    <t>Poznámka k položce:_x000d_
Poznámka k položce: TV1S3N35</t>
  </si>
  <si>
    <t>RPL012</t>
  </si>
  <si>
    <t>Rozebiratelné ukončení lana N 35 s izolátorem</t>
  </si>
  <si>
    <t>230</t>
  </si>
  <si>
    <t>113</t>
  </si>
  <si>
    <t>RPL014M</t>
  </si>
  <si>
    <t>Montáž Ukončení lana N35 s izolátorem a nap. šroubem</t>
  </si>
  <si>
    <t>232</t>
  </si>
  <si>
    <t>Poznámka k položce:_x000d_
Poznámka k položce: TV1S4N35</t>
  </si>
  <si>
    <t>RPL014</t>
  </si>
  <si>
    <t>Ukončení lana N35 s izolátorem a nap. šroubem</t>
  </si>
  <si>
    <t>234</t>
  </si>
  <si>
    <t>115</t>
  </si>
  <si>
    <t>RŘPř012M</t>
  </si>
  <si>
    <t>Montáž Věšák Bz 10mm (lano x lano)</t>
  </si>
  <si>
    <t>236</t>
  </si>
  <si>
    <t>Poznámka k položce:_x000d_
Poznámka k položce: TMV0Bz</t>
  </si>
  <si>
    <t>RŘPř012</t>
  </si>
  <si>
    <t>Věšák Bz 10mm (lano x lano)</t>
  </si>
  <si>
    <t>238</t>
  </si>
  <si>
    <t>117</t>
  </si>
  <si>
    <t>240</t>
  </si>
  <si>
    <t>RTZL020M</t>
  </si>
  <si>
    <t>242</t>
  </si>
  <si>
    <t>Poznámka k položce:_x000d_
Poznámka k položce: TB-1Nb3</t>
  </si>
  <si>
    <t>119</t>
  </si>
  <si>
    <t>RTZL020</t>
  </si>
  <si>
    <t>244</t>
  </si>
  <si>
    <t>RTZL022M</t>
  </si>
  <si>
    <t>246</t>
  </si>
  <si>
    <t>Poznámka k položce:_x000d_
Poznámka k položce: TB-1Nd3</t>
  </si>
  <si>
    <t>121</t>
  </si>
  <si>
    <t>RTZL022</t>
  </si>
  <si>
    <t>248</t>
  </si>
  <si>
    <t>RTZL023M</t>
  </si>
  <si>
    <t>Montáž TBUS závěs do oblouku 7-10° na lano</t>
  </si>
  <si>
    <t>250</t>
  </si>
  <si>
    <t>Poznámka k položce:_x000d_
Poznámka k položce: TB-1Ne3</t>
  </si>
  <si>
    <t>123</t>
  </si>
  <si>
    <t>RTZL023</t>
  </si>
  <si>
    <t>TBUS závěs do oblouku 7-10° na lano</t>
  </si>
  <si>
    <t>252</t>
  </si>
  <si>
    <t>RTZL024M</t>
  </si>
  <si>
    <t>Montáž TBUS závěs do oblouku 10-13° na lano</t>
  </si>
  <si>
    <t>254</t>
  </si>
  <si>
    <t>Poznámka k položce:_x000d_
Poznámka k položce: TB-1Nf3</t>
  </si>
  <si>
    <t>125</t>
  </si>
  <si>
    <t>RTZL024</t>
  </si>
  <si>
    <t>TBUS závěs do oblouku 10-13° na lano</t>
  </si>
  <si>
    <t>RTZV006M</t>
  </si>
  <si>
    <t>Montáž TBUS závěs do roviny na výložník GFK 55mm</t>
  </si>
  <si>
    <t>258</t>
  </si>
  <si>
    <t>Poznámka k položce:_x000d_
Poznámka k položce: TB-1G55</t>
  </si>
  <si>
    <t>127</t>
  </si>
  <si>
    <t>RTZV006</t>
  </si>
  <si>
    <t>TBUS závěs do roviny na výložník GFK 55mm</t>
  </si>
  <si>
    <t>260</t>
  </si>
  <si>
    <t>RTZV011M</t>
  </si>
  <si>
    <t>Montáž TBUS závěs do oblouku 5-7° na výložník 55mm</t>
  </si>
  <si>
    <t>262</t>
  </si>
  <si>
    <t>Poznámka k položce:_x000d_
Poznámka k položce: TB-1G55d</t>
  </si>
  <si>
    <t>129</t>
  </si>
  <si>
    <t>RTZV011</t>
  </si>
  <si>
    <t>TBUS závěs do oblouku 5-7° na výložník 55mm</t>
  </si>
  <si>
    <t>264</t>
  </si>
  <si>
    <t>RTZV014M</t>
  </si>
  <si>
    <t>Montáž TBUS závěs do oblouku 13-30° na výložník 55mm</t>
  </si>
  <si>
    <t>266</t>
  </si>
  <si>
    <t>Poznámka k položce:_x000d_
Poznámka k položce: TB-1G55g</t>
  </si>
  <si>
    <t>131</t>
  </si>
  <si>
    <t>RTZV014</t>
  </si>
  <si>
    <t>TBUS závěs do oblouku 13-30° na výložník 55mm</t>
  </si>
  <si>
    <t>268</t>
  </si>
  <si>
    <t>270</t>
  </si>
  <si>
    <t>133</t>
  </si>
  <si>
    <t>272</t>
  </si>
  <si>
    <t>RVG085M</t>
  </si>
  <si>
    <t>Montáž Výložník 1x55-8m (3x vyvěšení nerez lanem)</t>
  </si>
  <si>
    <t>274</t>
  </si>
  <si>
    <t>Poznámka k položce:_x000d_
Poznámka k položce: TV VYL1-8m</t>
  </si>
  <si>
    <t>135</t>
  </si>
  <si>
    <t>RVG085</t>
  </si>
  <si>
    <t>Výložník 1x55-8m (3x vyvěšení nerez lanem)</t>
  </si>
  <si>
    <t>276</t>
  </si>
  <si>
    <t>TV-E4</t>
  </si>
  <si>
    <t>Provizorní stav TV - etapa 4</t>
  </si>
  <si>
    <t>278</t>
  </si>
  <si>
    <t>168,571428571429*1,05 "Přepočtené koeficientem množství</t>
  </si>
  <si>
    <t>137</t>
  </si>
  <si>
    <t>280</t>
  </si>
  <si>
    <t>RDEM0023D</t>
  </si>
  <si>
    <t>Demontáž provizorního stožáru s mobilním základem, vč. dopravy</t>
  </si>
  <si>
    <t>282</t>
  </si>
  <si>
    <t>139</t>
  </si>
  <si>
    <t>284</t>
  </si>
  <si>
    <t>286</t>
  </si>
  <si>
    <t>141</t>
  </si>
  <si>
    <t>RDEM0015D</t>
  </si>
  <si>
    <t>Demontáž stávajícího výložníku</t>
  </si>
  <si>
    <t>288</t>
  </si>
  <si>
    <t>290</t>
  </si>
  <si>
    <t>143</t>
  </si>
  <si>
    <t>292</t>
  </si>
  <si>
    <t>294</t>
  </si>
  <si>
    <t>145</t>
  </si>
  <si>
    <t>742330801</t>
  </si>
  <si>
    <t>Demontáž rozvaděče</t>
  </si>
  <si>
    <t>296</t>
  </si>
  <si>
    <t>Poznámka k položce:_x000d_
Poznámka k položce: rozvaděč inteligentního označníku na stožáru č. 12/3</t>
  </si>
  <si>
    <t>298</t>
  </si>
  <si>
    <t>147</t>
  </si>
  <si>
    <t>300</t>
  </si>
  <si>
    <t>Poznámka k položce:_x000d_
Poznámka k položce: stožár č. 12/15</t>
  </si>
  <si>
    <t>302</t>
  </si>
  <si>
    <t>Poznámka k položce:_x000d_
Poznámka k položce: stožár č. 12/16</t>
  </si>
  <si>
    <t>149</t>
  </si>
  <si>
    <t>304</t>
  </si>
  <si>
    <t>Poznámka k položce:_x000d_
Poznámka k položce: stožár č. 12/13</t>
  </si>
  <si>
    <t>306</t>
  </si>
  <si>
    <t>Poznámka k položce:_x000d_
Poznámka k položce: stožár č. 12/18</t>
  </si>
  <si>
    <t>151</t>
  </si>
  <si>
    <t>RTS0016</t>
  </si>
  <si>
    <t>Trakční stožár 10,5m/30kN OSV metalizovaný, typ F</t>
  </si>
  <si>
    <t>308</t>
  </si>
  <si>
    <t>Poznámka k položce:_x000d_
Poznámka k položce: stožár č. 12/9</t>
  </si>
  <si>
    <t>310</t>
  </si>
  <si>
    <t>Poznámka k položce:_x000d_
Poznámka k položce: stožár č. 12/8</t>
  </si>
  <si>
    <t>153</t>
  </si>
  <si>
    <t>RTS0017</t>
  </si>
  <si>
    <t>Trakční stožár 10,5m/40kN, metalizovaný, typ G</t>
  </si>
  <si>
    <t>312</t>
  </si>
  <si>
    <t>Poznámka k položce:_x000d_
Poznámka k položce: stožár č. 12/4</t>
  </si>
  <si>
    <t>314</t>
  </si>
  <si>
    <t>Poznámka k položce:_x000d_
Poznámka k položce: stožár č. 12/17</t>
  </si>
  <si>
    <t>155</t>
  </si>
  <si>
    <t>316</t>
  </si>
  <si>
    <t>318</t>
  </si>
  <si>
    <t>157</t>
  </si>
  <si>
    <t>320</t>
  </si>
  <si>
    <t>322</t>
  </si>
  <si>
    <t>159</t>
  </si>
  <si>
    <t>324</t>
  </si>
  <si>
    <t>2,5*2,5*2 "podkladní vrstva provizorních stožárů"</t>
  </si>
  <si>
    <t>12,5*2 "Přepočtené koeficientem množství</t>
  </si>
  <si>
    <t>326</t>
  </si>
  <si>
    <t>((2,5*2,5*0,2)*1,8)*2 "podsypání nadzemního základu</t>
  </si>
  <si>
    <t>161</t>
  </si>
  <si>
    <t>328</t>
  </si>
  <si>
    <t>2,5*2,5*2</t>
  </si>
  <si>
    <t>330</t>
  </si>
  <si>
    <t>163</t>
  </si>
  <si>
    <t>332</t>
  </si>
  <si>
    <t>2 "na stožár č. 12/8"</t>
  </si>
  <si>
    <t>334</t>
  </si>
  <si>
    <t>165</t>
  </si>
  <si>
    <t>336</t>
  </si>
  <si>
    <t>(3*3/1000)*8 "stožárů"</t>
  </si>
  <si>
    <t>338</t>
  </si>
  <si>
    <t>3*8 "kusů"</t>
  </si>
  <si>
    <t>167</t>
  </si>
  <si>
    <t>340</t>
  </si>
  <si>
    <t>3*26 "ks"</t>
  </si>
  <si>
    <t>342</t>
  </si>
  <si>
    <t>(1,4*2*4)*1</t>
  </si>
  <si>
    <t>(1*1*1)*2</t>
  </si>
  <si>
    <t>169</t>
  </si>
  <si>
    <t>344</t>
  </si>
  <si>
    <t>346</t>
  </si>
  <si>
    <t>(1,6*1,6*2)*1</t>
  </si>
  <si>
    <t>(2*1,4*2,4)*1</t>
  </si>
  <si>
    <t>(2*1,8*2,6)*2</t>
  </si>
  <si>
    <t>44,48*1,1 "Přepočtené koeficientem množství</t>
  </si>
  <si>
    <t>171</t>
  </si>
  <si>
    <t>348</t>
  </si>
  <si>
    <t>54,72-48,928-(PI*0,3*0,3*1)</t>
  </si>
  <si>
    <t>350</t>
  </si>
  <si>
    <t>14,200-5,509</t>
  </si>
  <si>
    <t>173</t>
  </si>
  <si>
    <t>352</t>
  </si>
  <si>
    <t>(((0,5*4)+(4,4*2))*0,888/1000)*6 "výztuž pro betonové hranolové základy</t>
  </si>
  <si>
    <t>213311151</t>
  </si>
  <si>
    <t>Polštáře zhutněné pod základy ze štěrkodrti netříděné</t>
  </si>
  <si>
    <t>354</t>
  </si>
  <si>
    <t>Poznámka k položce:_x000d_
Poznámka k položce: výplň pilot DN600 se zhutněním</t>
  </si>
  <si>
    <t>(PI*0,3*0,3*6,5)*2 "DN600x8</t>
  </si>
  <si>
    <t>(PI*(0,48*0,48-0,3*0,3)*1)*6 "betonové hranolové základy</t>
  </si>
  <si>
    <t>175</t>
  </si>
  <si>
    <t>356</t>
  </si>
  <si>
    <t>((PI*0,3*0,3*6,5)*1,6)*2 "výplň piloty DN600x8</t>
  </si>
  <si>
    <t>358</t>
  </si>
  <si>
    <t>35*1,05 "Přepočtené koeficientem množství</t>
  </si>
  <si>
    <t>177</t>
  </si>
  <si>
    <t>360</t>
  </si>
  <si>
    <t>5*7 "betonové hranolové základy"</t>
  </si>
  <si>
    <t>362</t>
  </si>
  <si>
    <t>(1,8*1,8*2)*3 "bourání celého základu"</t>
  </si>
  <si>
    <t>179</t>
  </si>
  <si>
    <t>364</t>
  </si>
  <si>
    <t>8,691*1,7</t>
  </si>
  <si>
    <t>19,440*2,2</t>
  </si>
  <si>
    <t>366</t>
  </si>
  <si>
    <t>57,543*6 "Přepočtené koeficientem množství</t>
  </si>
  <si>
    <t>181</t>
  </si>
  <si>
    <t>368</t>
  </si>
  <si>
    <t>370</t>
  </si>
  <si>
    <t>(14,200-5,509)*1,7</t>
  </si>
  <si>
    <t>183</t>
  </si>
  <si>
    <t>372</t>
  </si>
  <si>
    <t>3,14*1,5*(0,29*0,29-0,15*0,15)*5 "PI*h*(r1*r1-r2*r2)*n 5× stožár v hranolovém základu</t>
  </si>
  <si>
    <t>(PI*0,3*0,3*1,5)*2 "2× pilota DN600</t>
  </si>
  <si>
    <t>374</t>
  </si>
  <si>
    <t>2,582*2</t>
  </si>
  <si>
    <t>185</t>
  </si>
  <si>
    <t>376</t>
  </si>
  <si>
    <t>3,14*0,5*(0,35*0,35-0,15*0,15)*8 "PI*v*(r1*r1-r2*r2)*n</t>
  </si>
  <si>
    <t>378</t>
  </si>
  <si>
    <t>187</t>
  </si>
  <si>
    <t>380</t>
  </si>
  <si>
    <t>6*7*2,4</t>
  </si>
  <si>
    <t>382</t>
  </si>
  <si>
    <t>189</t>
  </si>
  <si>
    <t>384</t>
  </si>
  <si>
    <t>2 "DN600x8</t>
  </si>
  <si>
    <t>386</t>
  </si>
  <si>
    <t>2*8 "základ DN600/8x8</t>
  </si>
  <si>
    <t>191</t>
  </si>
  <si>
    <t>388</t>
  </si>
  <si>
    <t>(PI*0,3*0,3*0,2)*2 "utěsnění sukýnky betonem pro ocelovou pilotu</t>
  </si>
  <si>
    <t>(PI*(0,5*0,5-0,3*0,3)*0,55)*2 "betonový prstenec pro ocelovou pilotu</t>
  </si>
  <si>
    <t>390</t>
  </si>
  <si>
    <t>193</t>
  </si>
  <si>
    <t>392</t>
  </si>
  <si>
    <t>394</t>
  </si>
  <si>
    <t>51,7391304347826*1,15 "Přepočtené koeficientem množství</t>
  </si>
  <si>
    <t>195</t>
  </si>
  <si>
    <t>396</t>
  </si>
  <si>
    <t>398</t>
  </si>
  <si>
    <t>197</t>
  </si>
  <si>
    <t>400</t>
  </si>
  <si>
    <t>3,06 "asfalt"</t>
  </si>
  <si>
    <t>1,79 "dlažba"</t>
  </si>
  <si>
    <t>402</t>
  </si>
  <si>
    <t>199</t>
  </si>
  <si>
    <t>404</t>
  </si>
  <si>
    <t>406</t>
  </si>
  <si>
    <t>201</t>
  </si>
  <si>
    <t>408</t>
  </si>
  <si>
    <t>410</t>
  </si>
  <si>
    <t>203</t>
  </si>
  <si>
    <t>412</t>
  </si>
  <si>
    <t>414</t>
  </si>
  <si>
    <t>205</t>
  </si>
  <si>
    <t>416</t>
  </si>
  <si>
    <t>418</t>
  </si>
  <si>
    <t>207</t>
  </si>
  <si>
    <t>420</t>
  </si>
  <si>
    <t>45*1,1 "Přepočtené koeficientem množství</t>
  </si>
  <si>
    <t>422</t>
  </si>
  <si>
    <t>209</t>
  </si>
  <si>
    <t>424</t>
  </si>
  <si>
    <t>426</t>
  </si>
  <si>
    <t>211</t>
  </si>
  <si>
    <t>428</t>
  </si>
  <si>
    <t>430</t>
  </si>
  <si>
    <t>213</t>
  </si>
  <si>
    <t>432</t>
  </si>
  <si>
    <t>434</t>
  </si>
  <si>
    <t>215</t>
  </si>
  <si>
    <t>436</t>
  </si>
  <si>
    <t>438</t>
  </si>
  <si>
    <t>217</t>
  </si>
  <si>
    <t>440</t>
  </si>
  <si>
    <t>442</t>
  </si>
  <si>
    <t>219</t>
  </si>
  <si>
    <t>444</t>
  </si>
  <si>
    <t>RPL034M</t>
  </si>
  <si>
    <t>Montáž Nerozebiratelné trojsměrné spojení lan 35 mm2 kroužkem</t>
  </si>
  <si>
    <t>446</t>
  </si>
  <si>
    <t>Poznámka k položce:_x000d_
Poznámka k položce: TV3s1N35</t>
  </si>
  <si>
    <t>221</t>
  </si>
  <si>
    <t>RPL034</t>
  </si>
  <si>
    <t>Nerozebiratelné trojsměrné spojení lan 35 mm2 kroužkem</t>
  </si>
  <si>
    <t>448</t>
  </si>
  <si>
    <t>RTZL011M</t>
  </si>
  <si>
    <t>Montáž TBUS závěs do oblouku 13-30° na lano</t>
  </si>
  <si>
    <t>450</t>
  </si>
  <si>
    <t>Poznámka k položce:_x000d_
Poznámka k položce: TB-3Ng</t>
  </si>
  <si>
    <t>223</t>
  </si>
  <si>
    <t>RTZL011</t>
  </si>
  <si>
    <t>TBUS závěs do oblouku 13-30° na lano</t>
  </si>
  <si>
    <t>452</t>
  </si>
  <si>
    <t>454</t>
  </si>
  <si>
    <t>190*1,1 "Přepočtené koeficientem množství</t>
  </si>
  <si>
    <t>225</t>
  </si>
  <si>
    <t>456</t>
  </si>
  <si>
    <t>TV-E5</t>
  </si>
  <si>
    <t>Provizorní stav TV - etapa 5</t>
  </si>
  <si>
    <t>458</t>
  </si>
  <si>
    <t>334,285714285714*1,05 "Přepočtené koeficientem množství</t>
  </si>
  <si>
    <t>227</t>
  </si>
  <si>
    <t>460</t>
  </si>
  <si>
    <t>462</t>
  </si>
  <si>
    <t>229</t>
  </si>
  <si>
    <t>464</t>
  </si>
  <si>
    <t>466</t>
  </si>
  <si>
    <t>231</t>
  </si>
  <si>
    <t>468</t>
  </si>
  <si>
    <t>RDEM0018D</t>
  </si>
  <si>
    <t>Demontáž dělícího bodu - komplet</t>
  </si>
  <si>
    <t>470</t>
  </si>
  <si>
    <t>233</t>
  </si>
  <si>
    <t>472</t>
  </si>
  <si>
    <t>617*1,05 "Přepočtené koeficientem množství</t>
  </si>
  <si>
    <t>474</t>
  </si>
  <si>
    <t>235</t>
  </si>
  <si>
    <t>RDEM0021D</t>
  </si>
  <si>
    <t>Demontáž sjezdové výhybky</t>
  </si>
  <si>
    <t>476</t>
  </si>
  <si>
    <t>478</t>
  </si>
  <si>
    <t>237</t>
  </si>
  <si>
    <t>RTS0094</t>
  </si>
  <si>
    <t>Trakční stožár 10m/30kN, metalizovaný, typ F</t>
  </si>
  <si>
    <t>480</t>
  </si>
  <si>
    <t>482</t>
  </si>
  <si>
    <t>239</t>
  </si>
  <si>
    <t>484</t>
  </si>
  <si>
    <t>486</t>
  </si>
  <si>
    <t>241</t>
  </si>
  <si>
    <t>488</t>
  </si>
  <si>
    <t>742330001</t>
  </si>
  <si>
    <t>Montáž rozvaděče nástěnného</t>
  </si>
  <si>
    <t>490</t>
  </si>
  <si>
    <t>243</t>
  </si>
  <si>
    <t>492</t>
  </si>
  <si>
    <t>494</t>
  </si>
  <si>
    <t>3*5 "ks"</t>
  </si>
  <si>
    <t>245</t>
  </si>
  <si>
    <t>496</t>
  </si>
  <si>
    <t>(1,8*1,8*2,8)*2</t>
  </si>
  <si>
    <t>(1,8*1,8*3,8)*1</t>
  </si>
  <si>
    <t>498</t>
  </si>
  <si>
    <t>247</t>
  </si>
  <si>
    <t>500</t>
  </si>
  <si>
    <t>(1,8*1,8*2,4)*2</t>
  </si>
  <si>
    <t>(1,8*1,8*2,6)*1</t>
  </si>
  <si>
    <t>23,976*1,1 "Přepočtené koeficientem množství</t>
  </si>
  <si>
    <t>502</t>
  </si>
  <si>
    <t>30,456-26,374</t>
  </si>
  <si>
    <t>249</t>
  </si>
  <si>
    <t>504</t>
  </si>
  <si>
    <t>30,456-4,082</t>
  </si>
  <si>
    <t>506</t>
  </si>
  <si>
    <t>125*(2,5)/1000 "trubka</t>
  </si>
  <si>
    <t>251</t>
  </si>
  <si>
    <t>508</t>
  </si>
  <si>
    <t>510</t>
  </si>
  <si>
    <t>253</t>
  </si>
  <si>
    <t>512</t>
  </si>
  <si>
    <t>10*1,05 "Přepočtené koeficientem množství</t>
  </si>
  <si>
    <t>514</t>
  </si>
  <si>
    <t>5*2 "betonové hranolové základy"</t>
  </si>
  <si>
    <t>255</t>
  </si>
  <si>
    <t>516</t>
  </si>
  <si>
    <t>26,374*1,7</t>
  </si>
  <si>
    <t>518</t>
  </si>
  <si>
    <t>44,836*6 "Přepočtené koeficientem množství</t>
  </si>
  <si>
    <t>257</t>
  </si>
  <si>
    <t>520</t>
  </si>
  <si>
    <t>522</t>
  </si>
  <si>
    <t>(30,456-4,082)*1,7</t>
  </si>
  <si>
    <t>259</t>
  </si>
  <si>
    <t>524</t>
  </si>
  <si>
    <t>3,14*1,5*(0,29*0,29-0,15*0,15)*2 "PI*h*(r1*r1-r2*r2)*n 2× stožár v hranolovém základu</t>
  </si>
  <si>
    <t>526</t>
  </si>
  <si>
    <t>0,863*2</t>
  </si>
  <si>
    <t>261</t>
  </si>
  <si>
    <t>528</t>
  </si>
  <si>
    <t>530</t>
  </si>
  <si>
    <t>263</t>
  </si>
  <si>
    <t>532</t>
  </si>
  <si>
    <t>534</t>
  </si>
  <si>
    <t>265</t>
  </si>
  <si>
    <t>536</t>
  </si>
  <si>
    <t>13,2782608695652*1,15 "Přepočtené koeficientem množství</t>
  </si>
  <si>
    <t>538</t>
  </si>
  <si>
    <t>9,69 "dlažba"</t>
  </si>
  <si>
    <t>267</t>
  </si>
  <si>
    <t>540</t>
  </si>
  <si>
    <t>542</t>
  </si>
  <si>
    <t>269</t>
  </si>
  <si>
    <t>544</t>
  </si>
  <si>
    <t>9,69*0,25</t>
  </si>
  <si>
    <t>546</t>
  </si>
  <si>
    <t>271</t>
  </si>
  <si>
    <t>548</t>
  </si>
  <si>
    <t>550</t>
  </si>
  <si>
    <t>273</t>
  </si>
  <si>
    <t>552</t>
  </si>
  <si>
    <t>554</t>
  </si>
  <si>
    <t>275</t>
  </si>
  <si>
    <t>RKNPev006M</t>
  </si>
  <si>
    <t>Montáž Dvojité pevné kotvení 2x TD 100 mm2 TM2x35CW2x100</t>
  </si>
  <si>
    <t>556</t>
  </si>
  <si>
    <t>Poznámka k položce:_x000d_
Poznámka k položce: TM2x35CW2x100</t>
  </si>
  <si>
    <t>RKNPev006</t>
  </si>
  <si>
    <t>Dvojité pevné kotvení 2x TD 100 mm2</t>
  </si>
  <si>
    <t>558</t>
  </si>
  <si>
    <t>277</t>
  </si>
  <si>
    <t>560</t>
  </si>
  <si>
    <t>RDEM0030D</t>
  </si>
  <si>
    <t>Demontáž dvojitého pevného kotvení</t>
  </si>
  <si>
    <t>562</t>
  </si>
  <si>
    <t>279</t>
  </si>
  <si>
    <t>564</t>
  </si>
  <si>
    <t>566</t>
  </si>
  <si>
    <t>281</t>
  </si>
  <si>
    <t>283</t>
  </si>
  <si>
    <t>RPP010M</t>
  </si>
  <si>
    <t>Montáž Kotevní závěs na zeď(G třmen s parafilem), ukotvení</t>
  </si>
  <si>
    <t>576</t>
  </si>
  <si>
    <t>Poznámka k položce:_x000d_
Poznámka k položce: TVWALL1P13</t>
  </si>
  <si>
    <t>RPP010</t>
  </si>
  <si>
    <t>Kotevní závěs na zeď(G třmen s parafilem), ukotvení</t>
  </si>
  <si>
    <t>578</t>
  </si>
  <si>
    <t>285</t>
  </si>
  <si>
    <t>RPP001M</t>
  </si>
  <si>
    <t>Montáž Parafilový převěs s napínákem</t>
  </si>
  <si>
    <t>580</t>
  </si>
  <si>
    <t>Poznámka k položce:_x000d_
Poznámka k položce: TV2S1P11</t>
  </si>
  <si>
    <t>RPP001</t>
  </si>
  <si>
    <t>Parafilový převěs s napínákem</t>
  </si>
  <si>
    <t>582</t>
  </si>
  <si>
    <t>287</t>
  </si>
  <si>
    <t>ROL126M</t>
  </si>
  <si>
    <t>Montáž Izolátor smyčkový 3 kV / 25 kN, 2 očnice</t>
  </si>
  <si>
    <t>584</t>
  </si>
  <si>
    <t>ROL126</t>
  </si>
  <si>
    <t>Izolátor smyčkový 3 kV / 25 kN, 2 očnice</t>
  </si>
  <si>
    <t>586</t>
  </si>
  <si>
    <t>289</t>
  </si>
  <si>
    <t>RLK021M</t>
  </si>
  <si>
    <t>Montáž tlumič hluku</t>
  </si>
  <si>
    <t>588</t>
  </si>
  <si>
    <t>RLK021</t>
  </si>
  <si>
    <t>Tlimič hluku</t>
  </si>
  <si>
    <t>590</t>
  </si>
  <si>
    <t>291</t>
  </si>
  <si>
    <t>592</t>
  </si>
  <si>
    <t>594</t>
  </si>
  <si>
    <t>293</t>
  </si>
  <si>
    <t>596</t>
  </si>
  <si>
    <t>598</t>
  </si>
  <si>
    <t>295</t>
  </si>
  <si>
    <t>600</t>
  </si>
  <si>
    <t>674*1,1 "Přepočtené koeficientem množství</t>
  </si>
  <si>
    <t>602</t>
  </si>
  <si>
    <t>297</t>
  </si>
  <si>
    <t>604</t>
  </si>
  <si>
    <t>606</t>
  </si>
  <si>
    <t>299</t>
  </si>
  <si>
    <t>RPL033M</t>
  </si>
  <si>
    <t>Montáž Nerozebiratelné trojsměrné spojení lan 25 mm2 kroužkem</t>
  </si>
  <si>
    <t>608</t>
  </si>
  <si>
    <t>Poznámka k položce:_x000d_
Poznámka k položce: TV3s1N25</t>
  </si>
  <si>
    <t>RPL033</t>
  </si>
  <si>
    <t>Nerozebiratelné trojsměrné spojení lan 25 mm2 kroužkem</t>
  </si>
  <si>
    <t>610</t>
  </si>
  <si>
    <t>301</t>
  </si>
  <si>
    <t>612</t>
  </si>
  <si>
    <t>614</t>
  </si>
  <si>
    <t>303</t>
  </si>
  <si>
    <t>616</t>
  </si>
  <si>
    <t>618</t>
  </si>
  <si>
    <t>305</t>
  </si>
  <si>
    <t>620</t>
  </si>
  <si>
    <t>1279*1,1 "Přepočtené koeficientem množství</t>
  </si>
  <si>
    <t>622</t>
  </si>
  <si>
    <t>307</t>
  </si>
  <si>
    <t>624</t>
  </si>
  <si>
    <t>626</t>
  </si>
  <si>
    <t>309</t>
  </si>
  <si>
    <t>RPL010M</t>
  </si>
  <si>
    <t>Montáž Ukončení lana N50 s izolátorem a nap. šroubem</t>
  </si>
  <si>
    <t>628</t>
  </si>
  <si>
    <t>Poznámka k položce:_x000d_
Poznámka k položce: TV1S2N50</t>
  </si>
  <si>
    <t>RPL010</t>
  </si>
  <si>
    <t>Ukončení lana N50 s izolátorem a nap. šroubem</t>
  </si>
  <si>
    <t>630</t>
  </si>
  <si>
    <t>311</t>
  </si>
  <si>
    <t>RPL013M</t>
  </si>
  <si>
    <t>Montáž Rozebiratelné ukončení lana N 50 s izolátorem</t>
  </si>
  <si>
    <t>632</t>
  </si>
  <si>
    <t>Poznámka k položce:_x000d_
Poznámka k položce: TV1S3N50</t>
  </si>
  <si>
    <t>RPL013</t>
  </si>
  <si>
    <t>Rozebiratelné ukončení lana N 50 s izolátorem</t>
  </si>
  <si>
    <t>634</t>
  </si>
  <si>
    <t>313</t>
  </si>
  <si>
    <t>RLK003M</t>
  </si>
  <si>
    <t>Montáž Lano nerez 50mm2 (1x37) 9,8</t>
  </si>
  <si>
    <t>636</t>
  </si>
  <si>
    <t>Poznámka k položce:_x000d_
Poznámka k položce: 271250</t>
  </si>
  <si>
    <t>RLK003</t>
  </si>
  <si>
    <t>Lano nerez 50mm2 (1x37) 9,8</t>
  </si>
  <si>
    <t>638</t>
  </si>
  <si>
    <t>315</t>
  </si>
  <si>
    <t>RPL001M</t>
  </si>
  <si>
    <t>Montáž Nosná síť TBUS diodových děličů</t>
  </si>
  <si>
    <t>648</t>
  </si>
  <si>
    <t>Poznámka k položce:_x000d_
Poznámka k položce: TBSDN25</t>
  </si>
  <si>
    <t>RPL001</t>
  </si>
  <si>
    <t>Nosná síť TBUS diodových děličů</t>
  </si>
  <si>
    <t>650</t>
  </si>
  <si>
    <t>317</t>
  </si>
  <si>
    <t>652</t>
  </si>
  <si>
    <t>654</t>
  </si>
  <si>
    <t>319</t>
  </si>
  <si>
    <t>RTZ1D003M</t>
  </si>
  <si>
    <t>Montáž Komplet závěsu DELTA na lano 25-50 mm2 L=3000mm</t>
  </si>
  <si>
    <t>656</t>
  </si>
  <si>
    <t>Poznámka k položce:_x000d_
Poznámka k položce: TMZ2N300</t>
  </si>
  <si>
    <t>RTZ1D003</t>
  </si>
  <si>
    <t>Komplet závěsu DELTA na lano 25-50 mm2 L=3000mm</t>
  </si>
  <si>
    <t>658</t>
  </si>
  <si>
    <t>321</t>
  </si>
  <si>
    <t>RTZL019M</t>
  </si>
  <si>
    <t>Montáž TBUS závěs do oblouku 2-3° na lano</t>
  </si>
  <si>
    <t>664</t>
  </si>
  <si>
    <t>Poznámka k položce:_x000d_
Poznámka k položce: TB-1Na3</t>
  </si>
  <si>
    <t>RTZL019</t>
  </si>
  <si>
    <t>TBUS závěs do oblouku 2-3° na lano</t>
  </si>
  <si>
    <t>666</t>
  </si>
  <si>
    <t>323</t>
  </si>
  <si>
    <t>668</t>
  </si>
  <si>
    <t>670</t>
  </si>
  <si>
    <t>325</t>
  </si>
  <si>
    <t>RTZL021M</t>
  </si>
  <si>
    <t>Montáž TBUS závěs do oblouku 4-5° na lano</t>
  </si>
  <si>
    <t>672</t>
  </si>
  <si>
    <t>Poznámka k položce:_x000d_
Poznámka k položce: TB-1Nc3</t>
  </si>
  <si>
    <t>RTZL021</t>
  </si>
  <si>
    <t>TBUS závěs do oblouku 4-5° na lano</t>
  </si>
  <si>
    <t>674</t>
  </si>
  <si>
    <t>327</t>
  </si>
  <si>
    <t>676</t>
  </si>
  <si>
    <t>678</t>
  </si>
  <si>
    <t>329</t>
  </si>
  <si>
    <t>680</t>
  </si>
  <si>
    <t>682</t>
  </si>
  <si>
    <t>331</t>
  </si>
  <si>
    <t>684</t>
  </si>
  <si>
    <t>686</t>
  </si>
  <si>
    <t>333</t>
  </si>
  <si>
    <t>RTZL025M</t>
  </si>
  <si>
    <t>688</t>
  </si>
  <si>
    <t>Poznámka k položce:_x000d_
Poznámka k položce: TB-1Ng3</t>
  </si>
  <si>
    <t>RTZL025</t>
  </si>
  <si>
    <t>690</t>
  </si>
  <si>
    <t>335</t>
  </si>
  <si>
    <t>RTZL033M</t>
  </si>
  <si>
    <t>Montáž TBUS odtah do oblouku 15-30° na lano</t>
  </si>
  <si>
    <t>692</t>
  </si>
  <si>
    <t>Poznámka k položce:_x000d_
Poznámka k položce: TB-3Xa</t>
  </si>
  <si>
    <t>RTZL033</t>
  </si>
  <si>
    <t>TBUS odtah do oblouku 15-30° na lano</t>
  </si>
  <si>
    <t>694</t>
  </si>
  <si>
    <t>337</t>
  </si>
  <si>
    <t>RDNU011M</t>
  </si>
  <si>
    <t>Montáž TBUS diodový dělič na lano 25mm2 za věšené na drátkách FeZn 4mm</t>
  </si>
  <si>
    <t>696</t>
  </si>
  <si>
    <t>Poznámka k položce:_x000d_
Poznámka k položce: TBUD2N-Ma</t>
  </si>
  <si>
    <t>RDNU011</t>
  </si>
  <si>
    <t>TBUS diodový dělič na lano 25mm2 za věšené na drátkách FeZn 4mm</t>
  </si>
  <si>
    <t>698</t>
  </si>
  <si>
    <t>339</t>
  </si>
  <si>
    <t>700</t>
  </si>
  <si>
    <t>702</t>
  </si>
  <si>
    <t>341</t>
  </si>
  <si>
    <t>RDNK003M</t>
  </si>
  <si>
    <t>Montáž Kabelové propojení TRAM na lano 1x1</t>
  </si>
  <si>
    <t>704</t>
  </si>
  <si>
    <t>Poznámka k položce:_x000d_
Poznámka k položce: TBK120-1x1N</t>
  </si>
  <si>
    <t>RDNK003</t>
  </si>
  <si>
    <t>Kabelové propojení TRAM na lano 1x1</t>
  </si>
  <si>
    <t>706</t>
  </si>
  <si>
    <t>343</t>
  </si>
  <si>
    <t>RDNK014M</t>
  </si>
  <si>
    <t>Montáž TBUS-Ekvipotenciální kabelové propojení TBS stop</t>
  </si>
  <si>
    <t>708</t>
  </si>
  <si>
    <t>Poznámka k položce:_x000d_
Poznámka k položce: TBK185x2x2N4</t>
  </si>
  <si>
    <t>RDNK014</t>
  </si>
  <si>
    <t>TBUS-Ekvipotenciální kabelové propojení TBS stop</t>
  </si>
  <si>
    <t>710</t>
  </si>
  <si>
    <t>345</t>
  </si>
  <si>
    <t>RDNO028M</t>
  </si>
  <si>
    <t>Montáž Odpojovač U s ručním pohonem(Bz) na kulatý stožár, upevnění třmenem</t>
  </si>
  <si>
    <t>712</t>
  </si>
  <si>
    <t>Poznámka k položce:_x000d_
Poznámka k položce: TMDUMRa2</t>
  </si>
  <si>
    <t>RDNO028</t>
  </si>
  <si>
    <t>Odpojovač U s ručním pohonem(Bz) na kulatý stožár, upevnění třmenem</t>
  </si>
  <si>
    <t>714</t>
  </si>
  <si>
    <t>347</t>
  </si>
  <si>
    <t>RDNO009M</t>
  </si>
  <si>
    <t>Montáž Odpojovač U dvojitý s ručním pohonem (Bz) na kulatý stožár, upevnění třmeny</t>
  </si>
  <si>
    <t>716</t>
  </si>
  <si>
    <t>Poznámka k položce:_x000d_
Poznámka k položce: TBDUMR</t>
  </si>
  <si>
    <t>RDNO009</t>
  </si>
  <si>
    <t>Odpojovač U dvojitý s ručním pohonem (Bz) na kulatý stožár, upevnění třmeny</t>
  </si>
  <si>
    <t>718</t>
  </si>
  <si>
    <t>349</t>
  </si>
  <si>
    <t>RDNB005M</t>
  </si>
  <si>
    <t>Montáž Bleskojistka pro T-BUS včetně uzemnění se svodičem PSP</t>
  </si>
  <si>
    <t>720</t>
  </si>
  <si>
    <t>Poznámka k položce:_x000d_
Poznámka k položce: TB-LA-EC-2PSP</t>
  </si>
  <si>
    <t>RDNB005</t>
  </si>
  <si>
    <t>Bleskojistka pro T-BUS včetně uzemnění se svodičem PSP</t>
  </si>
  <si>
    <t>722</t>
  </si>
  <si>
    <t>351</t>
  </si>
  <si>
    <t>RVKEVL009M</t>
  </si>
  <si>
    <t>Montáž El. TBUS výhybka, rádio 2,4 GHz, symetrická 10° (5°/5°), vč. skříně ovládání mezi tělesy</t>
  </si>
  <si>
    <t>724</t>
  </si>
  <si>
    <t>RVKEVL009</t>
  </si>
  <si>
    <t>El. TBUS výhybka, rádio 2,4 GHz, symetrická 10° (5°/5°), bez skříně ovládání</t>
  </si>
  <si>
    <t>726</t>
  </si>
  <si>
    <t>Poznámka k položce:_x000d_
Poznámka k položce: varianta pro umístění skříně ovládání mezi tělesy</t>
  </si>
  <si>
    <t>353</t>
  </si>
  <si>
    <t>RVKEVL008M</t>
  </si>
  <si>
    <t>Montáž El. TBUS výhybka, rádio 2,4 GHz, pravá 10° (2,5°/7,5°), vč. skříně ovládání mezi tělesy</t>
  </si>
  <si>
    <t>728</t>
  </si>
  <si>
    <t>Poznámka k položce:_x000d_
Poznámka k položce: TBSEVL10M-R</t>
  </si>
  <si>
    <t>RVKEVL005</t>
  </si>
  <si>
    <t>El. TBUS výhybka, rádio 2,4 GHz, pravá 10° (2,5°/7,5°), bez skříně ovládání</t>
  </si>
  <si>
    <t>730</t>
  </si>
  <si>
    <t>355</t>
  </si>
  <si>
    <t>RVKM003M</t>
  </si>
  <si>
    <t>Montáž Mechanická TBUS výhybka, symetrická 10° (5°/5°)</t>
  </si>
  <si>
    <t>732</t>
  </si>
  <si>
    <t>RVKM003</t>
  </si>
  <si>
    <t>Mechanická TBUS výhybka, symetrická 10° (5°/5°)</t>
  </si>
  <si>
    <t>734</t>
  </si>
  <si>
    <t>357</t>
  </si>
  <si>
    <t>RKTT032M</t>
  </si>
  <si>
    <t>Montáž Křížení tahové TBUSxTBUS 30° levé (FeZn)</t>
  </si>
  <si>
    <t>736</t>
  </si>
  <si>
    <t>Poznámka k položce:_x000d_
Poznámka k položce: 262130</t>
  </si>
  <si>
    <t>RKTT032</t>
  </si>
  <si>
    <t>Křížení tahové TBUSxTBUS 30° levé (FeZn)</t>
  </si>
  <si>
    <t>738</t>
  </si>
  <si>
    <t>359</t>
  </si>
  <si>
    <t>RKTT036M</t>
  </si>
  <si>
    <t>Montáž Křížení tahové TBUSxTBUS 50° levé (FeZn)</t>
  </si>
  <si>
    <t>740</t>
  </si>
  <si>
    <t>Poznámka k položce:_x000d_
Poznámka k položce: 262150</t>
  </si>
  <si>
    <t>RKTT036</t>
  </si>
  <si>
    <t>Křížení tahové TBUSxTBUS 50° levé (FeZn)</t>
  </si>
  <si>
    <t>742</t>
  </si>
  <si>
    <t>361</t>
  </si>
  <si>
    <t>RKTT045M</t>
  </si>
  <si>
    <t>Montáž Křížení tahové TBUSxTBUS 25° pravé (FeZn)</t>
  </si>
  <si>
    <t>744</t>
  </si>
  <si>
    <t>Poznámka k položce:_x000d_
Poznámka k položce: 262225</t>
  </si>
  <si>
    <t>RKTT045</t>
  </si>
  <si>
    <t>Křížení tahové TBUSxTBUS 25° pravé (FeZn)</t>
  </si>
  <si>
    <t>746</t>
  </si>
  <si>
    <t>363</t>
  </si>
  <si>
    <t>R298505M</t>
  </si>
  <si>
    <t>Montáž Konzola lampy velká (HDG), L=1200</t>
  </si>
  <si>
    <t>748</t>
  </si>
  <si>
    <t>R298505</t>
  </si>
  <si>
    <t>Konzola lampy velká (HDG), L=1200</t>
  </si>
  <si>
    <t>750</t>
  </si>
  <si>
    <t>365</t>
  </si>
  <si>
    <t>752</t>
  </si>
  <si>
    <t>754</t>
  </si>
  <si>
    <t>367</t>
  </si>
  <si>
    <t>1747</t>
  </si>
  <si>
    <t>1747*1,07 'Přepočtené koeficientem množství</t>
  </si>
  <si>
    <t>369</t>
  </si>
  <si>
    <t>RVP030M</t>
  </si>
  <si>
    <t>Montáž kabelového vývodu na NB</t>
  </si>
  <si>
    <t>760</t>
  </si>
  <si>
    <t>RVP030.1</t>
  </si>
  <si>
    <t>Kabelový vývod na stožár NB</t>
  </si>
  <si>
    <t>762</t>
  </si>
  <si>
    <t>Poznámka k položce:_x000d_
Poznámka k položce: Kabelový vývod na strožár NB, vč. trubky HDPE75/45 s připáskováním a kabelovou koncovkou</t>
  </si>
  <si>
    <t>371</t>
  </si>
  <si>
    <t>210812061</t>
  </si>
  <si>
    <t>Montáž kabelu Cu plného nebo laněného do 1 kV žíly 5x1,5 až 2,5 mm2 (např. CYKY) bez ukončení uloženého volně nebo v liště</t>
  </si>
  <si>
    <t>764</t>
  </si>
  <si>
    <t>142*1,1 "Přepočtené koeficientem množství</t>
  </si>
  <si>
    <t>ROK039</t>
  </si>
  <si>
    <t>Kabel ÖLFLEX Classic 110 BK 0,6/1kV 5 X1,5mm2</t>
  </si>
  <si>
    <t>766</t>
  </si>
  <si>
    <t>Poznámka k položce:_x000d_
Poznámka k položce: kabel v výhybkovým návěstidlům (doplnění sestav)</t>
  </si>
  <si>
    <t>373</t>
  </si>
  <si>
    <t>D5</t>
  </si>
  <si>
    <t xml:space="preserve">Kabelové vedení </t>
  </si>
  <si>
    <t>210813157</t>
  </si>
  <si>
    <t>Montáž kabelu Cu plného nebo laněného do 1 kV žíla 1x400 až 500 mm2 (např. CYKY) bez ukončení uloženého pevně</t>
  </si>
  <si>
    <t>770</t>
  </si>
  <si>
    <t>20*1,1 "Přepočtené koeficientem množství</t>
  </si>
  <si>
    <t>375</t>
  </si>
  <si>
    <t>RTK007</t>
  </si>
  <si>
    <t>Kabel 3-AHKCY 1x500/35</t>
  </si>
  <si>
    <t>772</t>
  </si>
  <si>
    <t>210101216</t>
  </si>
  <si>
    <t>Propojení vodičů s pláštěm spojkou do 1 kV venkovní páskovou SJpe 1 až 5 žíly do 500 mm2</t>
  </si>
  <si>
    <t>774</t>
  </si>
  <si>
    <t>Poznámka k položce:_x000d_
Poznámka k položce: spojky kabelů delších než 500 m</t>
  </si>
  <si>
    <t>377</t>
  </si>
  <si>
    <t>RMON00.5</t>
  </si>
  <si>
    <t>Spojka pro kabel 1x500/35mm2, tvčetně spojkového lože, typu dle TZ</t>
  </si>
  <si>
    <t>776</t>
  </si>
  <si>
    <t>21-M</t>
  </si>
  <si>
    <t>Elektromontáže</t>
  </si>
  <si>
    <t>210204104</t>
  </si>
  <si>
    <t>Montáž výložníků osvětlení jednoramenných sloupových hmotnosti přes 35 kg</t>
  </si>
  <si>
    <t>778</t>
  </si>
  <si>
    <t>379</t>
  </si>
  <si>
    <t>34844471</t>
  </si>
  <si>
    <t>výložník obloukový jednoduchý k osvětlovacím stožárům uličním výška 1800mm vyložení 2000mm</t>
  </si>
  <si>
    <t>780</t>
  </si>
  <si>
    <t>34844462</t>
  </si>
  <si>
    <t>výložník obloukový dvojnásobný k osvětlovacím stožárům uličním výška 1800mm vyložení 2000mm</t>
  </si>
  <si>
    <t>782</t>
  </si>
  <si>
    <t>381</t>
  </si>
  <si>
    <t>210204113</t>
  </si>
  <si>
    <t>Montáž výložníků osvětlení dvouramenných nástěnných hmotnosti přes 70 kg</t>
  </si>
  <si>
    <t>784</t>
  </si>
  <si>
    <t>218204104</t>
  </si>
  <si>
    <t>Demontáž výložníků osvětlení jednoramenných sloupových hmotnosti přes 35 kg</t>
  </si>
  <si>
    <t>786</t>
  </si>
  <si>
    <t>383</t>
  </si>
  <si>
    <t>218204106</t>
  </si>
  <si>
    <t>Demontáž výložníků osvětlení dvouramenných sloupových hmotnosti přes 70 kg</t>
  </si>
  <si>
    <t>788</t>
  </si>
  <si>
    <t>35713852</t>
  </si>
  <si>
    <t>rozvodnice elektroměrové s jedním 3 fázovým místem bez požární úpravy</t>
  </si>
  <si>
    <t>790</t>
  </si>
  <si>
    <t>385</t>
  </si>
  <si>
    <t>210204201</t>
  </si>
  <si>
    <t>Montáž elektrovýzbroje stožárů osvětlení 1 okruh</t>
  </si>
  <si>
    <t>792</t>
  </si>
  <si>
    <t>218100096</t>
  </si>
  <si>
    <t>Odpojení vodičů ze svorkovnice průřezu žíly do 2,5 mm2</t>
  </si>
  <si>
    <t>794</t>
  </si>
  <si>
    <t>387</t>
  </si>
  <si>
    <t>34111030</t>
  </si>
  <si>
    <t>kabel instalační jádro Cu plné izolace PVC plášť PVC 450/750V (CYKY) 3x1,5mm2</t>
  </si>
  <si>
    <t>796</t>
  </si>
  <si>
    <t>Poznámka k položce:_x000d_
Poznámka k položce: CYKY, průměr kabelu 8,6mm</t>
  </si>
  <si>
    <t>12*9</t>
  </si>
  <si>
    <t>108*1,1 "Přepočtené koeficientem množství</t>
  </si>
  <si>
    <t>210812011</t>
  </si>
  <si>
    <t>Montáž kabelu Cu plného nebo laněného do 1 kV žíly 3x1,5 až 6 mm2 (např. CYKY) bez ukončení uloženého volně nebo v liště</t>
  </si>
  <si>
    <t>798</t>
  </si>
  <si>
    <t>389</t>
  </si>
  <si>
    <t>218204201</t>
  </si>
  <si>
    <t>Demontáž elektrovýzbroje stožárů osvětlení 1 okruh</t>
  </si>
  <si>
    <t>800</t>
  </si>
  <si>
    <t>5*3</t>
  </si>
  <si>
    <t>391</t>
  </si>
  <si>
    <t>SO 651BN - Trol. trať Tolstého-Legionářů - křižovatka (nezpůsobilé výdaje)</t>
  </si>
  <si>
    <t>-2079236668</t>
  </si>
  <si>
    <t>4"ukončení na budovách"</t>
  </si>
  <si>
    <t>RDEM0032D</t>
  </si>
  <si>
    <t>Demontáž kotevního bodu ze zdi</t>
  </si>
  <si>
    <t>1053646843</t>
  </si>
  <si>
    <t>-888379320</t>
  </si>
  <si>
    <t>SO 652 - Trol. trať Legionářů</t>
  </si>
  <si>
    <t>HSV - HSV</t>
  </si>
  <si>
    <t>119*1,05 "Přepočtené koeficientem množství</t>
  </si>
  <si>
    <t>23 "ukončení na stožárech"</t>
  </si>
  <si>
    <t>340*1,05 "Přepočtené koeficientem množství</t>
  </si>
  <si>
    <t>RDEM0033D</t>
  </si>
  <si>
    <t>Demontáž dopravní značky</t>
  </si>
  <si>
    <t>1695651772</t>
  </si>
  <si>
    <t>1 "ze stožáru č. 12/79"</t>
  </si>
  <si>
    <t>Montáž trakčního stožáru ocelového, trubkového, bezpatkového, délka do 12m</t>
  </si>
  <si>
    <t>3*3 "kusy"</t>
  </si>
  <si>
    <t>(1,6*1,6*2,4)*3</t>
  </si>
  <si>
    <t>(1,6*1,6*2,2)*3</t>
  </si>
  <si>
    <t>18,432-16,896</t>
  </si>
  <si>
    <t>18,432-1,536</t>
  </si>
  <si>
    <t>130907867</t>
  </si>
  <si>
    <t>15*1,05 "Přepočtené koeficientem množství</t>
  </si>
  <si>
    <t>(1,8*1,8*0,5)*4 "bourání části základu"</t>
  </si>
  <si>
    <t>(1,8*1,8*2)*1 "bourání celého základu"</t>
  </si>
  <si>
    <t>16,896*1,7</t>
  </si>
  <si>
    <t>12,960*2,2</t>
  </si>
  <si>
    <t>RVP012M</t>
  </si>
  <si>
    <t>Poplatek za analýzu odpadů podle vyhl. 273/2021 Sb</t>
  </si>
  <si>
    <t>1940989911</t>
  </si>
  <si>
    <t>1 "živice"</t>
  </si>
  <si>
    <t>1 "beton"</t>
  </si>
  <si>
    <t>1 "zemina"</t>
  </si>
  <si>
    <t>57,235*6 "Přepočtené koeficientem množství</t>
  </si>
  <si>
    <t>469973120</t>
  </si>
  <si>
    <t>Poplatek za uložení stavebního odpadu (skládkovné) na recyklační skládce z prostého betonu zatříděného do Katalogu odpadů pod kódem 17 01 01</t>
  </si>
  <si>
    <t>-1050716107</t>
  </si>
  <si>
    <t>997221873</t>
  </si>
  <si>
    <t>Poplatek za uložení stavebního odpadu na recyklační skládce (skládkovné) zeminy a kamení zatříděného do Katalogu odpadů pod kódem 17 05 04</t>
  </si>
  <si>
    <t>633731988</t>
  </si>
  <si>
    <t>3,14*1,5*(0,29*0,29-0,15*0,15)*3 "PI*h*(r1*r1-r2*r2)*n 3× stožár v hranolovém základu</t>
  </si>
  <si>
    <t>0,870*2</t>
  </si>
  <si>
    <t>16,0608695652174*1,15 "Přepočtené koeficientem množství</t>
  </si>
  <si>
    <t>3,24 "dlažba"</t>
  </si>
  <si>
    <t>3,24*0,25</t>
  </si>
  <si>
    <t>RVG099M</t>
  </si>
  <si>
    <t>Montáž Výložník dvojitý 2x55-10m (vyvěšení nerez lanem)</t>
  </si>
  <si>
    <t>Poznámka k položce:_x000d_
Poznámka k položce: TV VYL2-10m</t>
  </si>
  <si>
    <t>RVG099</t>
  </si>
  <si>
    <t>Výložník dvojitý 2x55-10m (vyvěšení nerez lanem)</t>
  </si>
  <si>
    <t>RVG116M</t>
  </si>
  <si>
    <t>Montáž Výložník dvojitý 2x55-9m (vyvěšení nerez lanem)</t>
  </si>
  <si>
    <t>Poznámka k položce:_x000d_
Poznámka k položce: TV VYL2-9m</t>
  </si>
  <si>
    <t>RVG116</t>
  </si>
  <si>
    <t>Výložník dvojitý 2x55-9m (vyvěšení nerez lanem)</t>
  </si>
  <si>
    <t>RVG117M</t>
  </si>
  <si>
    <t>Montáž Výložník dvojitý GFK 2x55-9.5m (vyvěšení nerez lanem)</t>
  </si>
  <si>
    <t>Poznámka k položce:_x000d_
Poznámka k položce: TV VYL2-9m5</t>
  </si>
  <si>
    <t>RVG117</t>
  </si>
  <si>
    <t>Výložník dvojitý GFK 2x55-9.5m (vyvěšení nerez lanem)</t>
  </si>
  <si>
    <t>479*1,07 "Přepočtené koeficientem množství</t>
  </si>
  <si>
    <t>SO 652N - Trol. trať Legionářů (nezpůsobilé výdaje)</t>
  </si>
  <si>
    <t>-265209751</t>
  </si>
  <si>
    <t>4 "ukončení na budovách"</t>
  </si>
  <si>
    <t>-1754156864</t>
  </si>
  <si>
    <t>1 "kotevní závěs leg02"</t>
  </si>
  <si>
    <t>188949710</t>
  </si>
  <si>
    <t>VRN - Vedlejší rozpočtové náklady</t>
  </si>
  <si>
    <t>HZS - Hodinové zúčtovací sazby</t>
  </si>
  <si>
    <t xml:space="preserve">    VRN1 -  Průzkumné, geodetické a projektové práce</t>
  </si>
  <si>
    <t xml:space="preserve">    VRN3 - Zařízení staveniště</t>
  </si>
  <si>
    <t xml:space="preserve">    VRN4 - Inženýrská činnost</t>
  </si>
  <si>
    <t>HZS</t>
  </si>
  <si>
    <t>Hodinové zúčtovací sazby</t>
  </si>
  <si>
    <t>HZS4212</t>
  </si>
  <si>
    <t>Hodinová zúčtovací sazba revizní technik specialista</t>
  </si>
  <si>
    <t>hod</t>
  </si>
  <si>
    <t>262144</t>
  </si>
  <si>
    <t>HZS4222</t>
  </si>
  <si>
    <t>Hodinová zúčtovací sazba geodet specialista</t>
  </si>
  <si>
    <t>HZS4232</t>
  </si>
  <si>
    <t>Hodinová zúčtovací sazba technik odborný</t>
  </si>
  <si>
    <t>RVP007</t>
  </si>
  <si>
    <t>Hodinová zúčtovací sazba technik dopravního podniku - manipulace na síti, zajištění, přepnutí vedení</t>
  </si>
  <si>
    <t>VRN1</t>
  </si>
  <si>
    <t xml:space="preserve"> Průzkumné, geodetické a projektové práce</t>
  </si>
  <si>
    <t>012103000</t>
  </si>
  <si>
    <t>Geodetické práce před výstavbou</t>
  </si>
  <si>
    <t>Komplet</t>
  </si>
  <si>
    <t>012303000</t>
  </si>
  <si>
    <t>Geodetické práce po výstavbě</t>
  </si>
  <si>
    <t>RVP003</t>
  </si>
  <si>
    <t>Dokumentace RDS</t>
  </si>
  <si>
    <t>komplet</t>
  </si>
  <si>
    <t>013254000</t>
  </si>
  <si>
    <t>Dokumentace skutečného provedení stavby</t>
  </si>
  <si>
    <t>VRN3</t>
  </si>
  <si>
    <t>Zařízení staveniště</t>
  </si>
  <si>
    <t>030001000</t>
  </si>
  <si>
    <t>039002000</t>
  </si>
  <si>
    <t>Zrušení zařízení staveniště</t>
  </si>
  <si>
    <t>VRN4</t>
  </si>
  <si>
    <t>Inženýrská činnost</t>
  </si>
  <si>
    <t>043002000</t>
  </si>
  <si>
    <t>Zkoušky a ostatní měření</t>
  </si>
  <si>
    <t>044002000</t>
  </si>
  <si>
    <t>Revize</t>
  </si>
  <si>
    <t>Ks</t>
  </si>
  <si>
    <t>Poznámka k položce:_x000d_
Poznámka k položce: 6x TTV+TKV</t>
  </si>
  <si>
    <t>R044002000</t>
  </si>
  <si>
    <t>Průkaz způsobilosti UTZ/E</t>
  </si>
  <si>
    <t>Poznámka k položce:_x000d_
Poznámka k položce: 2x TTV+TKV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</si>
</sst>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0383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Jihlava, TBUS Legionářů-etapizace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6.3.2025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651A - Trol. trať Tols...'!J30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651A - Trol. trať Tols...'!P128</f>
        <v>0</v>
      </c>
      <c r="AV95" s="129">
        <f>'SO 651A - Trol. trať Tols...'!J33</f>
        <v>0</v>
      </c>
      <c r="AW95" s="129">
        <f>'SO 651A - Trol. trať Tols...'!J34</f>
        <v>0</v>
      </c>
      <c r="AX95" s="129">
        <f>'SO 651A - Trol. trať Tols...'!J35</f>
        <v>0</v>
      </c>
      <c r="AY95" s="129">
        <f>'SO 651A - Trol. trať Tols...'!J36</f>
        <v>0</v>
      </c>
      <c r="AZ95" s="129">
        <f>'SO 651A - Trol. trať Tols...'!F33</f>
        <v>0</v>
      </c>
      <c r="BA95" s="129">
        <f>'SO 651A - Trol. trať Tols...'!F34</f>
        <v>0</v>
      </c>
      <c r="BB95" s="129">
        <f>'SO 651A - Trol. trať Tols...'!F35</f>
        <v>0</v>
      </c>
      <c r="BC95" s="129">
        <f>'SO 651A - Trol. trať Tols...'!F36</f>
        <v>0</v>
      </c>
      <c r="BD95" s="131">
        <f>'SO 651A - Trol. trať Tols...'!F37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24.7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651B - Trol. trať Tols...'!J30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651B - Trol. trať Tols...'!P156</f>
        <v>0</v>
      </c>
      <c r="AV96" s="129">
        <f>'SO 651B - Trol. trať Tols...'!J33</f>
        <v>0</v>
      </c>
      <c r="AW96" s="129">
        <f>'SO 651B - Trol. trať Tols...'!J34</f>
        <v>0</v>
      </c>
      <c r="AX96" s="129">
        <f>'SO 651B - Trol. trať Tols...'!J35</f>
        <v>0</v>
      </c>
      <c r="AY96" s="129">
        <f>'SO 651B - Trol. trať Tols...'!J36</f>
        <v>0</v>
      </c>
      <c r="AZ96" s="129">
        <f>'SO 651B - Trol. trať Tols...'!F33</f>
        <v>0</v>
      </c>
      <c r="BA96" s="129">
        <f>'SO 651B - Trol. trať Tols...'!F34</f>
        <v>0</v>
      </c>
      <c r="BB96" s="129">
        <f>'SO 651B - Trol. trať Tols...'!F35</f>
        <v>0</v>
      </c>
      <c r="BC96" s="129">
        <f>'SO 651B - Trol. trať Tols...'!F36</f>
        <v>0</v>
      </c>
      <c r="BD96" s="131">
        <f>'SO 651B - Trol. trať Tols...'!F37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24.7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651BN - Trol. trať Tol...'!J30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651BN - Trol. trať Tol...'!P120</f>
        <v>0</v>
      </c>
      <c r="AV97" s="129">
        <f>'SO 651BN - Trol. trať Tol...'!J33</f>
        <v>0</v>
      </c>
      <c r="AW97" s="129">
        <f>'SO 651BN - Trol. trať Tol...'!J34</f>
        <v>0</v>
      </c>
      <c r="AX97" s="129">
        <f>'SO 651BN - Trol. trať Tol...'!J35</f>
        <v>0</v>
      </c>
      <c r="AY97" s="129">
        <f>'SO 651BN - Trol. trať Tol...'!J36</f>
        <v>0</v>
      </c>
      <c r="AZ97" s="129">
        <f>'SO 651BN - Trol. trať Tol...'!F33</f>
        <v>0</v>
      </c>
      <c r="BA97" s="129">
        <f>'SO 651BN - Trol. trať Tol...'!F34</f>
        <v>0</v>
      </c>
      <c r="BB97" s="129">
        <f>'SO 651BN - Trol. trať Tol...'!F35</f>
        <v>0</v>
      </c>
      <c r="BC97" s="129">
        <f>'SO 651BN - Trol. trať Tol...'!F36</f>
        <v>0</v>
      </c>
      <c r="BD97" s="131">
        <f>'SO 651BN - Trol. trať Tol...'!F37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16.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652 - Trol. trať Legio...'!J30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652 - Trol. trať Legio...'!P126</f>
        <v>0</v>
      </c>
      <c r="AV98" s="129">
        <f>'SO 652 - Trol. trať Legio...'!J33</f>
        <v>0</v>
      </c>
      <c r="AW98" s="129">
        <f>'SO 652 - Trol. trať Legio...'!J34</f>
        <v>0</v>
      </c>
      <c r="AX98" s="129">
        <f>'SO 652 - Trol. trať Legio...'!J35</f>
        <v>0</v>
      </c>
      <c r="AY98" s="129">
        <f>'SO 652 - Trol. trať Legio...'!J36</f>
        <v>0</v>
      </c>
      <c r="AZ98" s="129">
        <f>'SO 652 - Trol. trať Legio...'!F33</f>
        <v>0</v>
      </c>
      <c r="BA98" s="129">
        <f>'SO 652 - Trol. trať Legio...'!F34</f>
        <v>0</v>
      </c>
      <c r="BB98" s="129">
        <f>'SO 652 - Trol. trať Legio...'!F35</f>
        <v>0</v>
      </c>
      <c r="BC98" s="129">
        <f>'SO 652 - Trol. trať Legio...'!F36</f>
        <v>0</v>
      </c>
      <c r="BD98" s="131">
        <f>'SO 652 - Trol. trať Legio...'!F37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24.75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652N - Trol. trať Legi...'!J30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'SO 652N - Trol. trať Legi...'!P120</f>
        <v>0</v>
      </c>
      <c r="AV99" s="129">
        <f>'SO 652N - Trol. trať Legi...'!J33</f>
        <v>0</v>
      </c>
      <c r="AW99" s="129">
        <f>'SO 652N - Trol. trať Legi...'!J34</f>
        <v>0</v>
      </c>
      <c r="AX99" s="129">
        <f>'SO 652N - Trol. trať Legi...'!J35</f>
        <v>0</v>
      </c>
      <c r="AY99" s="129">
        <f>'SO 652N - Trol. trať Legi...'!J36</f>
        <v>0</v>
      </c>
      <c r="AZ99" s="129">
        <f>'SO 652N - Trol. trať Legi...'!F33</f>
        <v>0</v>
      </c>
      <c r="BA99" s="129">
        <f>'SO 652N - Trol. trať Legi...'!F34</f>
        <v>0</v>
      </c>
      <c r="BB99" s="129">
        <f>'SO 652N - Trol. trať Legi...'!F35</f>
        <v>0</v>
      </c>
      <c r="BC99" s="129">
        <f>'SO 652N - Trol. trať Legi...'!F36</f>
        <v>0</v>
      </c>
      <c r="BD99" s="131">
        <f>'SO 652N - Trol. trať Legi...'!F37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16.5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'VRN - Vedlejší rozpočtové...'!J30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33">
        <v>0</v>
      </c>
      <c r="AT100" s="134">
        <f>ROUND(SUM(AV100:AW100),2)</f>
        <v>0</v>
      </c>
      <c r="AU100" s="135">
        <f>'VRN - Vedlejší rozpočtové...'!P121</f>
        <v>0</v>
      </c>
      <c r="AV100" s="134">
        <f>'VRN - Vedlejší rozpočtové...'!J33</f>
        <v>0</v>
      </c>
      <c r="AW100" s="134">
        <f>'VRN - Vedlejší rozpočtové...'!J34</f>
        <v>0</v>
      </c>
      <c r="AX100" s="134">
        <f>'VRN - Vedlejší rozpočtové...'!J35</f>
        <v>0</v>
      </c>
      <c r="AY100" s="134">
        <f>'VRN - Vedlejší rozpočtové...'!J36</f>
        <v>0</v>
      </c>
      <c r="AZ100" s="134">
        <f>'VRN - Vedlejší rozpočtové...'!F33</f>
        <v>0</v>
      </c>
      <c r="BA100" s="134">
        <f>'VRN - Vedlejší rozpočtové...'!F34</f>
        <v>0</v>
      </c>
      <c r="BB100" s="134">
        <f>'VRN - Vedlejší rozpočtové...'!F35</f>
        <v>0</v>
      </c>
      <c r="BC100" s="134">
        <f>'VRN - Vedlejší rozpočtové...'!F36</f>
        <v>0</v>
      </c>
      <c r="BD100" s="136">
        <f>'VRN - Vedlejší rozpočtové...'!F37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3LL1zJAj7BKVBZgDaRFcM+XBHNuINoIHuUvHIHY9YJ5xQ9I9QeY/G8gZtPb0aCMikIEHDW1mc73G3NXgBWJxuQ==" hashValue="JRFhlptBfGwjNZOcHVpbL/2MGHLEdR9vZHfR4qgLvPth09NyFlNmsMZjIbldA0tfWtR45j1zUvpnwqf41facOA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651A - Trol. trať Tols...'!C2" display="/"/>
    <hyperlink ref="A96" location="'SO 651B - Trol. trať Tols...'!C2" display="/"/>
    <hyperlink ref="A97" location="'SO 651BN - Trol. trať Tol...'!C2" display="/"/>
    <hyperlink ref="A98" location="'SO 652 - Trol. trať Legio...'!C2" display="/"/>
    <hyperlink ref="A99" location="'SO 652N - Trol. trať Legi...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ROUND((SUM(BE128:BE288)),  2)</f>
        <v>0</v>
      </c>
      <c r="G33" s="39"/>
      <c r="H33" s="39"/>
      <c r="I33" s="156">
        <v>0.20999999999999999</v>
      </c>
      <c r="J33" s="155">
        <f>ROUND(((SUM(BE128:BE288))*I33),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ROUND((SUM(BF128:BF288)),  2)</f>
        <v>0</v>
      </c>
      <c r="G34" s="39"/>
      <c r="H34" s="39"/>
      <c r="I34" s="156">
        <v>0.12</v>
      </c>
      <c r="J34" s="155">
        <f>ROUND(((SUM(BF128:BF288))*I34),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ROUND((SUM(BG128:BG288)),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ROUND((SUM(BH128:BH288)),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ROUND((SUM(BI128:BI288)),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651A - Trol. trať Tolstého-Legionářů - zastávka U soudu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J144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112</v>
      </c>
      <c r="E102" s="189"/>
      <c r="F102" s="189"/>
      <c r="G102" s="189"/>
      <c r="H102" s="189"/>
      <c r="I102" s="189"/>
      <c r="J102" s="190">
        <f>J153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86"/>
      <c r="C103" s="187"/>
      <c r="D103" s="188" t="s">
        <v>113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J164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J254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86"/>
      <c r="C106" s="187"/>
      <c r="D106" s="188" t="s">
        <v>116</v>
      </c>
      <c r="E106" s="189"/>
      <c r="F106" s="189"/>
      <c r="G106" s="189"/>
      <c r="H106" s="189"/>
      <c r="I106" s="189"/>
      <c r="J106" s="190">
        <f>J255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117</v>
      </c>
      <c r="E107" s="183"/>
      <c r="F107" s="183"/>
      <c r="G107" s="183"/>
      <c r="H107" s="183"/>
      <c r="I107" s="183"/>
      <c r="J107" s="184">
        <f>J281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6"/>
      <c r="C108" s="187"/>
      <c r="D108" s="188" t="s">
        <v>118</v>
      </c>
      <c r="E108" s="189"/>
      <c r="F108" s="189"/>
      <c r="G108" s="189"/>
      <c r="H108" s="189"/>
      <c r="I108" s="189"/>
      <c r="J108" s="190">
        <f>J282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Jihlava, TBUS Legionářů-etapizace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651A - Trol. trať Tolstého-Legionářů - zastávka U soudu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6.3.2025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 xml:space="preserve"> </v>
      </c>
      <c r="G124" s="41"/>
      <c r="H124" s="41"/>
      <c r="I124" s="33" t="s">
        <v>29</v>
      </c>
      <c r="J124" s="37" t="str">
        <f>E21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IF(E18="","",E18)</f>
        <v>Vyplň údaj</v>
      </c>
      <c r="G125" s="41"/>
      <c r="H125" s="41"/>
      <c r="I125" s="33" t="s">
        <v>31</v>
      </c>
      <c r="J125" s="37" t="str">
        <f>E24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120</v>
      </c>
      <c r="D127" s="195" t="s">
        <v>58</v>
      </c>
      <c r="E127" s="195" t="s">
        <v>54</v>
      </c>
      <c r="F127" s="195" t="s">
        <v>55</v>
      </c>
      <c r="G127" s="195" t="s">
        <v>121</v>
      </c>
      <c r="H127" s="195" t="s">
        <v>122</v>
      </c>
      <c r="I127" s="195" t="s">
        <v>123</v>
      </c>
      <c r="J127" s="195" t="s">
        <v>104</v>
      </c>
      <c r="K127" s="196" t="s">
        <v>124</v>
      </c>
      <c r="L127" s="197"/>
      <c r="M127" s="101" t="s">
        <v>1</v>
      </c>
      <c r="N127" s="102" t="s">
        <v>37</v>
      </c>
      <c r="O127" s="102" t="s">
        <v>125</v>
      </c>
      <c r="P127" s="102" t="s">
        <v>126</v>
      </c>
      <c r="Q127" s="102" t="s">
        <v>127</v>
      </c>
      <c r="R127" s="102" t="s">
        <v>128</v>
      </c>
      <c r="S127" s="102" t="s">
        <v>129</v>
      </c>
      <c r="T127" s="103" t="s">
        <v>130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131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P129+P281</f>
        <v>0</v>
      </c>
      <c r="Q128" s="105"/>
      <c r="R128" s="200">
        <f>R129+R281</f>
        <v>0</v>
      </c>
      <c r="S128" s="105"/>
      <c r="T128" s="201">
        <f>T129+T281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106</v>
      </c>
      <c r="BK128" s="202">
        <f>BK129+BK281</f>
        <v>0</v>
      </c>
    </row>
    <row r="129" s="12" customFormat="1" ht="25.92" customHeight="1">
      <c r="A129" s="12"/>
      <c r="B129" s="203"/>
      <c r="C129" s="204"/>
      <c r="D129" s="205" t="s">
        <v>72</v>
      </c>
      <c r="E129" s="206" t="s">
        <v>132</v>
      </c>
      <c r="F129" s="206" t="s">
        <v>133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P130+P153+P254</f>
        <v>0</v>
      </c>
      <c r="Q129" s="211"/>
      <c r="R129" s="212">
        <f>R130+R153+R254</f>
        <v>0</v>
      </c>
      <c r="S129" s="211"/>
      <c r="T129" s="213">
        <f>T130+T153+T254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73</v>
      </c>
      <c r="AY129" s="214" t="s">
        <v>134</v>
      </c>
      <c r="BK129" s="216">
        <f>BK130+BK153+BK254</f>
        <v>0</v>
      </c>
    </row>
    <row r="130" s="12" customFormat="1" ht="22.8" customHeight="1">
      <c r="A130" s="12"/>
      <c r="B130" s="203"/>
      <c r="C130" s="204"/>
      <c r="D130" s="205" t="s">
        <v>72</v>
      </c>
      <c r="E130" s="217" t="s">
        <v>135</v>
      </c>
      <c r="F130" s="217" t="s">
        <v>136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P131+P144+P148</f>
        <v>0</v>
      </c>
      <c r="Q130" s="211"/>
      <c r="R130" s="212">
        <f>R131+R144+R148</f>
        <v>0</v>
      </c>
      <c r="S130" s="211"/>
      <c r="T130" s="213">
        <f>T131+T144+T148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81</v>
      </c>
      <c r="AY130" s="214" t="s">
        <v>134</v>
      </c>
      <c r="BK130" s="216">
        <f>BK131+BK144+BK148</f>
        <v>0</v>
      </c>
    </row>
    <row r="131" s="12" customFormat="1" ht="20.88" customHeight="1">
      <c r="A131" s="12"/>
      <c r="B131" s="203"/>
      <c r="C131" s="204"/>
      <c r="D131" s="205" t="s">
        <v>72</v>
      </c>
      <c r="E131" s="217" t="s">
        <v>137</v>
      </c>
      <c r="F131" s="217" t="s">
        <v>138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SUM(P132:P143)</f>
        <v>0</v>
      </c>
      <c r="Q131" s="211"/>
      <c r="R131" s="212">
        <f>SUM(R132:R143)</f>
        <v>0</v>
      </c>
      <c r="S131" s="211"/>
      <c r="T131" s="213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83</v>
      </c>
      <c r="AY131" s="214" t="s">
        <v>134</v>
      </c>
      <c r="BK131" s="216">
        <f>SUM(BK132:BK143)</f>
        <v>0</v>
      </c>
    </row>
    <row r="132" s="2" customFormat="1" ht="16.5" customHeight="1">
      <c r="A132" s="39"/>
      <c r="B132" s="40"/>
      <c r="C132" s="219" t="s">
        <v>81</v>
      </c>
      <c r="D132" s="219" t="s">
        <v>139</v>
      </c>
      <c r="E132" s="220" t="s">
        <v>140</v>
      </c>
      <c r="F132" s="221" t="s">
        <v>141</v>
      </c>
      <c r="G132" s="222" t="s">
        <v>142</v>
      </c>
      <c r="H132" s="223">
        <v>34.649999999999999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143</v>
      </c>
      <c r="AT132" s="230" t="s">
        <v>139</v>
      </c>
      <c r="AU132" s="230" t="s">
        <v>144</v>
      </c>
      <c r="AY132" s="18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143</v>
      </c>
      <c r="BM132" s="230" t="s">
        <v>83</v>
      </c>
    </row>
    <row r="133" s="13" customFormat="1">
      <c r="A133" s="13"/>
      <c r="B133" s="232"/>
      <c r="C133" s="233"/>
      <c r="D133" s="234" t="s">
        <v>145</v>
      </c>
      <c r="E133" s="235" t="s">
        <v>1</v>
      </c>
      <c r="F133" s="236" t="s">
        <v>146</v>
      </c>
      <c r="G133" s="233"/>
      <c r="H133" s="237">
        <v>34.649999999999999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145</v>
      </c>
      <c r="AU133" s="243" t="s">
        <v>144</v>
      </c>
      <c r="AV133" s="13" t="s">
        <v>83</v>
      </c>
      <c r="AW133" s="13" t="s">
        <v>30</v>
      </c>
      <c r="AX133" s="13" t="s">
        <v>73</v>
      </c>
      <c r="AY133" s="243" t="s">
        <v>134</v>
      </c>
    </row>
    <row r="134" s="14" customFormat="1">
      <c r="A134" s="14"/>
      <c r="B134" s="244"/>
      <c r="C134" s="245"/>
      <c r="D134" s="234" t="s">
        <v>145</v>
      </c>
      <c r="E134" s="246" t="s">
        <v>1</v>
      </c>
      <c r="F134" s="247" t="s">
        <v>147</v>
      </c>
      <c r="G134" s="245"/>
      <c r="H134" s="248">
        <v>34.649999999999999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145</v>
      </c>
      <c r="AU134" s="254" t="s">
        <v>144</v>
      </c>
      <c r="AV134" s="14" t="s">
        <v>143</v>
      </c>
      <c r="AW134" s="14" t="s">
        <v>30</v>
      </c>
      <c r="AX134" s="14" t="s">
        <v>81</v>
      </c>
      <c r="AY134" s="254" t="s">
        <v>134</v>
      </c>
    </row>
    <row r="135" s="2" customFormat="1" ht="16.5" customHeight="1">
      <c r="A135" s="39"/>
      <c r="B135" s="40"/>
      <c r="C135" s="219" t="s">
        <v>83</v>
      </c>
      <c r="D135" s="219" t="s">
        <v>139</v>
      </c>
      <c r="E135" s="220" t="s">
        <v>148</v>
      </c>
      <c r="F135" s="221" t="s">
        <v>149</v>
      </c>
      <c r="G135" s="222" t="s">
        <v>150</v>
      </c>
      <c r="H135" s="223">
        <v>3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143</v>
      </c>
      <c r="AT135" s="230" t="s">
        <v>139</v>
      </c>
      <c r="AU135" s="230" t="s">
        <v>144</v>
      </c>
      <c r="AY135" s="18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143</v>
      </c>
      <c r="BM135" s="230" t="s">
        <v>143</v>
      </c>
    </row>
    <row r="136" s="2" customFormat="1" ht="16.5" customHeight="1">
      <c r="A136" s="39"/>
      <c r="B136" s="40"/>
      <c r="C136" s="219" t="s">
        <v>144</v>
      </c>
      <c r="D136" s="219" t="s">
        <v>139</v>
      </c>
      <c r="E136" s="220" t="s">
        <v>151</v>
      </c>
      <c r="F136" s="221" t="s">
        <v>152</v>
      </c>
      <c r="G136" s="222" t="s">
        <v>150</v>
      </c>
      <c r="H136" s="223">
        <v>4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38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143</v>
      </c>
      <c r="AT136" s="230" t="s">
        <v>139</v>
      </c>
      <c r="AU136" s="230" t="s">
        <v>144</v>
      </c>
      <c r="AY136" s="18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143</v>
      </c>
      <c r="BM136" s="230" t="s">
        <v>153</v>
      </c>
    </row>
    <row r="137" s="13" customFormat="1">
      <c r="A137" s="13"/>
      <c r="B137" s="232"/>
      <c r="C137" s="233"/>
      <c r="D137" s="234" t="s">
        <v>145</v>
      </c>
      <c r="E137" s="235" t="s">
        <v>1</v>
      </c>
      <c r="F137" s="236" t="s">
        <v>154</v>
      </c>
      <c r="G137" s="233"/>
      <c r="H137" s="237">
        <v>1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145</v>
      </c>
      <c r="AU137" s="243" t="s">
        <v>144</v>
      </c>
      <c r="AV137" s="13" t="s">
        <v>83</v>
      </c>
      <c r="AW137" s="13" t="s">
        <v>30</v>
      </c>
      <c r="AX137" s="13" t="s">
        <v>73</v>
      </c>
      <c r="AY137" s="243" t="s">
        <v>134</v>
      </c>
    </row>
    <row r="138" s="13" customFormat="1">
      <c r="A138" s="13"/>
      <c r="B138" s="232"/>
      <c r="C138" s="233"/>
      <c r="D138" s="234" t="s">
        <v>145</v>
      </c>
      <c r="E138" s="235" t="s">
        <v>1</v>
      </c>
      <c r="F138" s="236" t="s">
        <v>155</v>
      </c>
      <c r="G138" s="233"/>
      <c r="H138" s="237">
        <v>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145</v>
      </c>
      <c r="AU138" s="243" t="s">
        <v>144</v>
      </c>
      <c r="AV138" s="13" t="s">
        <v>83</v>
      </c>
      <c r="AW138" s="13" t="s">
        <v>30</v>
      </c>
      <c r="AX138" s="13" t="s">
        <v>73</v>
      </c>
      <c r="AY138" s="243" t="s">
        <v>134</v>
      </c>
    </row>
    <row r="139" s="14" customFormat="1">
      <c r="A139" s="14"/>
      <c r="B139" s="244"/>
      <c r="C139" s="245"/>
      <c r="D139" s="234" t="s">
        <v>145</v>
      </c>
      <c r="E139" s="246" t="s">
        <v>1</v>
      </c>
      <c r="F139" s="247" t="s">
        <v>147</v>
      </c>
      <c r="G139" s="245"/>
      <c r="H139" s="248">
        <v>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145</v>
      </c>
      <c r="AU139" s="254" t="s">
        <v>144</v>
      </c>
      <c r="AV139" s="14" t="s">
        <v>143</v>
      </c>
      <c r="AW139" s="14" t="s">
        <v>30</v>
      </c>
      <c r="AX139" s="14" t="s">
        <v>81</v>
      </c>
      <c r="AY139" s="254" t="s">
        <v>134</v>
      </c>
    </row>
    <row r="140" s="2" customFormat="1" ht="16.5" customHeight="1">
      <c r="A140" s="39"/>
      <c r="B140" s="40"/>
      <c r="C140" s="219" t="s">
        <v>143</v>
      </c>
      <c r="D140" s="219" t="s">
        <v>139</v>
      </c>
      <c r="E140" s="220" t="s">
        <v>156</v>
      </c>
      <c r="F140" s="221" t="s">
        <v>157</v>
      </c>
      <c r="G140" s="222" t="s">
        <v>150</v>
      </c>
      <c r="H140" s="223">
        <v>4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143</v>
      </c>
      <c r="AT140" s="230" t="s">
        <v>139</v>
      </c>
      <c r="AU140" s="230" t="s">
        <v>144</v>
      </c>
      <c r="AY140" s="18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143</v>
      </c>
      <c r="BM140" s="230" t="s">
        <v>8</v>
      </c>
    </row>
    <row r="141" s="2" customFormat="1" ht="16.5" customHeight="1">
      <c r="A141" s="39"/>
      <c r="B141" s="40"/>
      <c r="C141" s="219" t="s">
        <v>158</v>
      </c>
      <c r="D141" s="219" t="s">
        <v>139</v>
      </c>
      <c r="E141" s="220" t="s">
        <v>159</v>
      </c>
      <c r="F141" s="221" t="s">
        <v>160</v>
      </c>
      <c r="G141" s="222" t="s">
        <v>142</v>
      </c>
      <c r="H141" s="223">
        <v>196.34999999999999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38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143</v>
      </c>
      <c r="AT141" s="230" t="s">
        <v>139</v>
      </c>
      <c r="AU141" s="230" t="s">
        <v>144</v>
      </c>
      <c r="AY141" s="18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143</v>
      </c>
      <c r="BM141" s="230" t="s">
        <v>161</v>
      </c>
    </row>
    <row r="142" s="13" customFormat="1">
      <c r="A142" s="13"/>
      <c r="B142" s="232"/>
      <c r="C142" s="233"/>
      <c r="D142" s="234" t="s">
        <v>145</v>
      </c>
      <c r="E142" s="235" t="s">
        <v>1</v>
      </c>
      <c r="F142" s="236" t="s">
        <v>162</v>
      </c>
      <c r="G142" s="233"/>
      <c r="H142" s="237">
        <v>196.34999999999999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145</v>
      </c>
      <c r="AU142" s="243" t="s">
        <v>144</v>
      </c>
      <c r="AV142" s="13" t="s">
        <v>83</v>
      </c>
      <c r="AW142" s="13" t="s">
        <v>30</v>
      </c>
      <c r="AX142" s="13" t="s">
        <v>73</v>
      </c>
      <c r="AY142" s="243" t="s">
        <v>134</v>
      </c>
    </row>
    <row r="143" s="14" customFormat="1">
      <c r="A143" s="14"/>
      <c r="B143" s="244"/>
      <c r="C143" s="245"/>
      <c r="D143" s="234" t="s">
        <v>145</v>
      </c>
      <c r="E143" s="246" t="s">
        <v>1</v>
      </c>
      <c r="F143" s="247" t="s">
        <v>147</v>
      </c>
      <c r="G143" s="245"/>
      <c r="H143" s="248">
        <v>196.34999999999999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145</v>
      </c>
      <c r="AU143" s="254" t="s">
        <v>144</v>
      </c>
      <c r="AV143" s="14" t="s">
        <v>143</v>
      </c>
      <c r="AW143" s="14" t="s">
        <v>30</v>
      </c>
      <c r="AX143" s="14" t="s">
        <v>81</v>
      </c>
      <c r="AY143" s="254" t="s">
        <v>134</v>
      </c>
    </row>
    <row r="144" s="12" customFormat="1" ht="20.88" customHeight="1">
      <c r="A144" s="12"/>
      <c r="B144" s="203"/>
      <c r="C144" s="204"/>
      <c r="D144" s="205" t="s">
        <v>72</v>
      </c>
      <c r="E144" s="217" t="s">
        <v>163</v>
      </c>
      <c r="F144" s="217" t="s">
        <v>164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SUM(P145:P147)</f>
        <v>0</v>
      </c>
      <c r="Q144" s="211"/>
      <c r="R144" s="212">
        <f>SUM(R145:R147)</f>
        <v>0</v>
      </c>
      <c r="S144" s="211"/>
      <c r="T144" s="213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81</v>
      </c>
      <c r="AT144" s="215" t="s">
        <v>72</v>
      </c>
      <c r="AU144" s="215" t="s">
        <v>83</v>
      </c>
      <c r="AY144" s="214" t="s">
        <v>134</v>
      </c>
      <c r="BK144" s="216">
        <f>SUM(BK145:BK147)</f>
        <v>0</v>
      </c>
    </row>
    <row r="145" s="2" customFormat="1" ht="21.75" customHeight="1">
      <c r="A145" s="39"/>
      <c r="B145" s="40"/>
      <c r="C145" s="219" t="s">
        <v>153</v>
      </c>
      <c r="D145" s="219" t="s">
        <v>139</v>
      </c>
      <c r="E145" s="220" t="s">
        <v>165</v>
      </c>
      <c r="F145" s="221" t="s">
        <v>166</v>
      </c>
      <c r="G145" s="222" t="s">
        <v>150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38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143</v>
      </c>
      <c r="AT145" s="230" t="s">
        <v>139</v>
      </c>
      <c r="AU145" s="230" t="s">
        <v>144</v>
      </c>
      <c r="AY145" s="18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81</v>
      </c>
      <c r="BK145" s="231">
        <f>ROUND(I145*H145,2)</f>
        <v>0</v>
      </c>
      <c r="BL145" s="18" t="s">
        <v>143</v>
      </c>
      <c r="BM145" s="230" t="s">
        <v>167</v>
      </c>
    </row>
    <row r="146" s="13" customFormat="1">
      <c r="A146" s="13"/>
      <c r="B146" s="232"/>
      <c r="C146" s="233"/>
      <c r="D146" s="234" t="s">
        <v>145</v>
      </c>
      <c r="E146" s="235" t="s">
        <v>1</v>
      </c>
      <c r="F146" s="236" t="s">
        <v>168</v>
      </c>
      <c r="G146" s="233"/>
      <c r="H146" s="237">
        <v>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145</v>
      </c>
      <c r="AU146" s="243" t="s">
        <v>144</v>
      </c>
      <c r="AV146" s="13" t="s">
        <v>83</v>
      </c>
      <c r="AW146" s="13" t="s">
        <v>30</v>
      </c>
      <c r="AX146" s="13" t="s">
        <v>73</v>
      </c>
      <c r="AY146" s="243" t="s">
        <v>134</v>
      </c>
    </row>
    <row r="147" s="14" customFormat="1">
      <c r="A147" s="14"/>
      <c r="B147" s="244"/>
      <c r="C147" s="245"/>
      <c r="D147" s="234" t="s">
        <v>145</v>
      </c>
      <c r="E147" s="246" t="s">
        <v>1</v>
      </c>
      <c r="F147" s="247" t="s">
        <v>147</v>
      </c>
      <c r="G147" s="245"/>
      <c r="H147" s="248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145</v>
      </c>
      <c r="AU147" s="254" t="s">
        <v>144</v>
      </c>
      <c r="AV147" s="14" t="s">
        <v>143</v>
      </c>
      <c r="AW147" s="14" t="s">
        <v>30</v>
      </c>
      <c r="AX147" s="14" t="s">
        <v>81</v>
      </c>
      <c r="AY147" s="254" t="s">
        <v>134</v>
      </c>
    </row>
    <row r="148" s="12" customFormat="1" ht="20.88" customHeight="1">
      <c r="A148" s="12"/>
      <c r="B148" s="203"/>
      <c r="C148" s="204"/>
      <c r="D148" s="205" t="s">
        <v>72</v>
      </c>
      <c r="E148" s="217" t="s">
        <v>169</v>
      </c>
      <c r="F148" s="217" t="s">
        <v>170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SUM(P149:P152)</f>
        <v>0</v>
      </c>
      <c r="Q148" s="211"/>
      <c r="R148" s="212">
        <f>SUM(R149:R152)</f>
        <v>0</v>
      </c>
      <c r="S148" s="211"/>
      <c r="T148" s="213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81</v>
      </c>
      <c r="AT148" s="215" t="s">
        <v>72</v>
      </c>
      <c r="AU148" s="215" t="s">
        <v>83</v>
      </c>
      <c r="AY148" s="214" t="s">
        <v>134</v>
      </c>
      <c r="BK148" s="216">
        <f>SUM(BK149:BK152)</f>
        <v>0</v>
      </c>
    </row>
    <row r="149" s="2" customFormat="1" ht="24.15" customHeight="1">
      <c r="A149" s="39"/>
      <c r="B149" s="40"/>
      <c r="C149" s="219" t="s">
        <v>171</v>
      </c>
      <c r="D149" s="219" t="s">
        <v>139</v>
      </c>
      <c r="E149" s="220" t="s">
        <v>172</v>
      </c>
      <c r="F149" s="221" t="s">
        <v>173</v>
      </c>
      <c r="G149" s="222" t="s">
        <v>174</v>
      </c>
      <c r="H149" s="223">
        <v>4</v>
      </c>
      <c r="I149" s="224"/>
      <c r="J149" s="225">
        <f>ROUND(I149*H149,2)</f>
        <v>0</v>
      </c>
      <c r="K149" s="221" t="s">
        <v>175</v>
      </c>
      <c r="L149" s="45"/>
      <c r="M149" s="226" t="s">
        <v>1</v>
      </c>
      <c r="N149" s="227" t="s">
        <v>38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143</v>
      </c>
      <c r="AT149" s="230" t="s">
        <v>139</v>
      </c>
      <c r="AU149" s="230" t="s">
        <v>144</v>
      </c>
      <c r="AY149" s="18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143</v>
      </c>
      <c r="BM149" s="230" t="s">
        <v>176</v>
      </c>
    </row>
    <row r="150" s="13" customFormat="1">
      <c r="A150" s="13"/>
      <c r="B150" s="232"/>
      <c r="C150" s="233"/>
      <c r="D150" s="234" t="s">
        <v>145</v>
      </c>
      <c r="E150" s="235" t="s">
        <v>1</v>
      </c>
      <c r="F150" s="236" t="s">
        <v>177</v>
      </c>
      <c r="G150" s="233"/>
      <c r="H150" s="237">
        <v>3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145</v>
      </c>
      <c r="AU150" s="243" t="s">
        <v>144</v>
      </c>
      <c r="AV150" s="13" t="s">
        <v>83</v>
      </c>
      <c r="AW150" s="13" t="s">
        <v>30</v>
      </c>
      <c r="AX150" s="13" t="s">
        <v>73</v>
      </c>
      <c r="AY150" s="243" t="s">
        <v>134</v>
      </c>
    </row>
    <row r="151" s="13" customFormat="1">
      <c r="A151" s="13"/>
      <c r="B151" s="232"/>
      <c r="C151" s="233"/>
      <c r="D151" s="234" t="s">
        <v>145</v>
      </c>
      <c r="E151" s="235" t="s">
        <v>1</v>
      </c>
      <c r="F151" s="236" t="s">
        <v>178</v>
      </c>
      <c r="G151" s="233"/>
      <c r="H151" s="237">
        <v>1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145</v>
      </c>
      <c r="AU151" s="243" t="s">
        <v>144</v>
      </c>
      <c r="AV151" s="13" t="s">
        <v>83</v>
      </c>
      <c r="AW151" s="13" t="s">
        <v>30</v>
      </c>
      <c r="AX151" s="13" t="s">
        <v>73</v>
      </c>
      <c r="AY151" s="243" t="s">
        <v>134</v>
      </c>
    </row>
    <row r="152" s="14" customFormat="1">
      <c r="A152" s="14"/>
      <c r="B152" s="244"/>
      <c r="C152" s="245"/>
      <c r="D152" s="234" t="s">
        <v>145</v>
      </c>
      <c r="E152" s="246" t="s">
        <v>1</v>
      </c>
      <c r="F152" s="247" t="s">
        <v>147</v>
      </c>
      <c r="G152" s="245"/>
      <c r="H152" s="248">
        <v>4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145</v>
      </c>
      <c r="AU152" s="254" t="s">
        <v>144</v>
      </c>
      <c r="AV152" s="14" t="s">
        <v>143</v>
      </c>
      <c r="AW152" s="14" t="s">
        <v>30</v>
      </c>
      <c r="AX152" s="14" t="s">
        <v>81</v>
      </c>
      <c r="AY152" s="254" t="s">
        <v>134</v>
      </c>
    </row>
    <row r="153" s="12" customFormat="1" ht="22.8" customHeight="1">
      <c r="A153" s="12"/>
      <c r="B153" s="203"/>
      <c r="C153" s="204"/>
      <c r="D153" s="205" t="s">
        <v>72</v>
      </c>
      <c r="E153" s="217" t="s">
        <v>179</v>
      </c>
      <c r="F153" s="217" t="s">
        <v>180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P154+P164</f>
        <v>0</v>
      </c>
      <c r="Q153" s="211"/>
      <c r="R153" s="212">
        <f>R154+R164</f>
        <v>0</v>
      </c>
      <c r="S153" s="211"/>
      <c r="T153" s="213">
        <f>T154+T164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81</v>
      </c>
      <c r="AT153" s="215" t="s">
        <v>72</v>
      </c>
      <c r="AU153" s="215" t="s">
        <v>81</v>
      </c>
      <c r="AY153" s="214" t="s">
        <v>134</v>
      </c>
      <c r="BK153" s="216">
        <f>BK154+BK164</f>
        <v>0</v>
      </c>
    </row>
    <row r="154" s="12" customFormat="1" ht="20.88" customHeight="1">
      <c r="A154" s="12"/>
      <c r="B154" s="203"/>
      <c r="C154" s="204"/>
      <c r="D154" s="205" t="s">
        <v>72</v>
      </c>
      <c r="E154" s="217" t="s">
        <v>181</v>
      </c>
      <c r="F154" s="217" t="s">
        <v>182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SUM(P155:P163)</f>
        <v>0</v>
      </c>
      <c r="Q154" s="211"/>
      <c r="R154" s="212">
        <f>SUM(R155:R163)</f>
        <v>0</v>
      </c>
      <c r="S154" s="211"/>
      <c r="T154" s="213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81</v>
      </c>
      <c r="AT154" s="215" t="s">
        <v>72</v>
      </c>
      <c r="AU154" s="215" t="s">
        <v>83</v>
      </c>
      <c r="AY154" s="214" t="s">
        <v>134</v>
      </c>
      <c r="BK154" s="216">
        <f>SUM(BK155:BK163)</f>
        <v>0</v>
      </c>
    </row>
    <row r="155" s="2" customFormat="1" ht="16.5" customHeight="1">
      <c r="A155" s="39"/>
      <c r="B155" s="40"/>
      <c r="C155" s="219" t="s">
        <v>183</v>
      </c>
      <c r="D155" s="219" t="s">
        <v>139</v>
      </c>
      <c r="E155" s="220" t="s">
        <v>184</v>
      </c>
      <c r="F155" s="221" t="s">
        <v>185</v>
      </c>
      <c r="G155" s="222" t="s">
        <v>150</v>
      </c>
      <c r="H155" s="223">
        <v>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38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143</v>
      </c>
      <c r="AT155" s="230" t="s">
        <v>139</v>
      </c>
      <c r="AU155" s="230" t="s">
        <v>144</v>
      </c>
      <c r="AY155" s="18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81</v>
      </c>
      <c r="BK155" s="231">
        <f>ROUND(I155*H155,2)</f>
        <v>0</v>
      </c>
      <c r="BL155" s="18" t="s">
        <v>143</v>
      </c>
      <c r="BM155" s="230" t="s">
        <v>186</v>
      </c>
    </row>
    <row r="156" s="2" customFormat="1" ht="21.75" customHeight="1">
      <c r="A156" s="39"/>
      <c r="B156" s="40"/>
      <c r="C156" s="255" t="s">
        <v>187</v>
      </c>
      <c r="D156" s="255" t="s">
        <v>188</v>
      </c>
      <c r="E156" s="256" t="s">
        <v>189</v>
      </c>
      <c r="F156" s="257" t="s">
        <v>190</v>
      </c>
      <c r="G156" s="258" t="s">
        <v>150</v>
      </c>
      <c r="H156" s="259">
        <v>1</v>
      </c>
      <c r="I156" s="260"/>
      <c r="J156" s="261">
        <f>ROUND(I156*H156,2)</f>
        <v>0</v>
      </c>
      <c r="K156" s="257" t="s">
        <v>1</v>
      </c>
      <c r="L156" s="262"/>
      <c r="M156" s="263" t="s">
        <v>1</v>
      </c>
      <c r="N156" s="264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183</v>
      </c>
      <c r="AT156" s="230" t="s">
        <v>188</v>
      </c>
      <c r="AU156" s="230" t="s">
        <v>144</v>
      </c>
      <c r="AY156" s="18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143</v>
      </c>
      <c r="BM156" s="230" t="s">
        <v>191</v>
      </c>
    </row>
    <row r="157" s="2" customFormat="1">
      <c r="A157" s="39"/>
      <c r="B157" s="40"/>
      <c r="C157" s="41"/>
      <c r="D157" s="234" t="s">
        <v>192</v>
      </c>
      <c r="E157" s="41"/>
      <c r="F157" s="265" t="s">
        <v>193</v>
      </c>
      <c r="G157" s="41"/>
      <c r="H157" s="41"/>
      <c r="I157" s="266"/>
      <c r="J157" s="41"/>
      <c r="K157" s="41"/>
      <c r="L157" s="45"/>
      <c r="M157" s="267"/>
      <c r="N157" s="26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144</v>
      </c>
    </row>
    <row r="158" s="2" customFormat="1" ht="21.75" customHeight="1">
      <c r="A158" s="39"/>
      <c r="B158" s="40"/>
      <c r="C158" s="255" t="s">
        <v>194</v>
      </c>
      <c r="D158" s="255" t="s">
        <v>188</v>
      </c>
      <c r="E158" s="256" t="s">
        <v>195</v>
      </c>
      <c r="F158" s="257" t="s">
        <v>196</v>
      </c>
      <c r="G158" s="258" t="s">
        <v>150</v>
      </c>
      <c r="H158" s="259">
        <v>1</v>
      </c>
      <c r="I158" s="260"/>
      <c r="J158" s="261">
        <f>ROUND(I158*H158,2)</f>
        <v>0</v>
      </c>
      <c r="K158" s="257" t="s">
        <v>1</v>
      </c>
      <c r="L158" s="262"/>
      <c r="M158" s="263" t="s">
        <v>1</v>
      </c>
      <c r="N158" s="264" t="s">
        <v>38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183</v>
      </c>
      <c r="AT158" s="230" t="s">
        <v>188</v>
      </c>
      <c r="AU158" s="230" t="s">
        <v>144</v>
      </c>
      <c r="AY158" s="18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81</v>
      </c>
      <c r="BK158" s="231">
        <f>ROUND(I158*H158,2)</f>
        <v>0</v>
      </c>
      <c r="BL158" s="18" t="s">
        <v>143</v>
      </c>
      <c r="BM158" s="230" t="s">
        <v>197</v>
      </c>
    </row>
    <row r="159" s="2" customFormat="1">
      <c r="A159" s="39"/>
      <c r="B159" s="40"/>
      <c r="C159" s="41"/>
      <c r="D159" s="234" t="s">
        <v>192</v>
      </c>
      <c r="E159" s="41"/>
      <c r="F159" s="265" t="s">
        <v>198</v>
      </c>
      <c r="G159" s="41"/>
      <c r="H159" s="41"/>
      <c r="I159" s="266"/>
      <c r="J159" s="41"/>
      <c r="K159" s="41"/>
      <c r="L159" s="45"/>
      <c r="M159" s="267"/>
      <c r="N159" s="26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144</v>
      </c>
    </row>
    <row r="160" s="2" customFormat="1" ht="21.75" customHeight="1">
      <c r="A160" s="39"/>
      <c r="B160" s="40"/>
      <c r="C160" s="255" t="s">
        <v>199</v>
      </c>
      <c r="D160" s="255" t="s">
        <v>188</v>
      </c>
      <c r="E160" s="256" t="s">
        <v>200</v>
      </c>
      <c r="F160" s="257" t="s">
        <v>201</v>
      </c>
      <c r="G160" s="258" t="s">
        <v>150</v>
      </c>
      <c r="H160" s="259">
        <v>1</v>
      </c>
      <c r="I160" s="260"/>
      <c r="J160" s="261">
        <f>ROUND(I160*H160,2)</f>
        <v>0</v>
      </c>
      <c r="K160" s="257" t="s">
        <v>1</v>
      </c>
      <c r="L160" s="262"/>
      <c r="M160" s="263" t="s">
        <v>1</v>
      </c>
      <c r="N160" s="264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183</v>
      </c>
      <c r="AT160" s="230" t="s">
        <v>188</v>
      </c>
      <c r="AU160" s="230" t="s">
        <v>144</v>
      </c>
      <c r="AY160" s="18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143</v>
      </c>
      <c r="BM160" s="230" t="s">
        <v>202</v>
      </c>
    </row>
    <row r="161" s="2" customFormat="1">
      <c r="A161" s="39"/>
      <c r="B161" s="40"/>
      <c r="C161" s="41"/>
      <c r="D161" s="234" t="s">
        <v>192</v>
      </c>
      <c r="E161" s="41"/>
      <c r="F161" s="265" t="s">
        <v>203</v>
      </c>
      <c r="G161" s="41"/>
      <c r="H161" s="41"/>
      <c r="I161" s="266"/>
      <c r="J161" s="41"/>
      <c r="K161" s="41"/>
      <c r="L161" s="45"/>
      <c r="M161" s="267"/>
      <c r="N161" s="268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144</v>
      </c>
    </row>
    <row r="162" s="2" customFormat="1" ht="24.15" customHeight="1">
      <c r="A162" s="39"/>
      <c r="B162" s="40"/>
      <c r="C162" s="219" t="s">
        <v>8</v>
      </c>
      <c r="D162" s="219" t="s">
        <v>139</v>
      </c>
      <c r="E162" s="220" t="s">
        <v>204</v>
      </c>
      <c r="F162" s="221" t="s">
        <v>205</v>
      </c>
      <c r="G162" s="222" t="s">
        <v>150</v>
      </c>
      <c r="H162" s="223">
        <v>3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143</v>
      </c>
      <c r="AT162" s="230" t="s">
        <v>139</v>
      </c>
      <c r="AU162" s="230" t="s">
        <v>144</v>
      </c>
      <c r="AY162" s="18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143</v>
      </c>
      <c r="BM162" s="230" t="s">
        <v>206</v>
      </c>
    </row>
    <row r="163" s="2" customFormat="1" ht="16.5" customHeight="1">
      <c r="A163" s="39"/>
      <c r="B163" s="40"/>
      <c r="C163" s="219" t="s">
        <v>207</v>
      </c>
      <c r="D163" s="219" t="s">
        <v>139</v>
      </c>
      <c r="E163" s="220" t="s">
        <v>208</v>
      </c>
      <c r="F163" s="221" t="s">
        <v>209</v>
      </c>
      <c r="G163" s="222" t="s">
        <v>150</v>
      </c>
      <c r="H163" s="223">
        <v>3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143</v>
      </c>
      <c r="AT163" s="230" t="s">
        <v>139</v>
      </c>
      <c r="AU163" s="230" t="s">
        <v>144</v>
      </c>
      <c r="AY163" s="18" t="s">
        <v>134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143</v>
      </c>
      <c r="BM163" s="230" t="s">
        <v>210</v>
      </c>
    </row>
    <row r="164" s="12" customFormat="1" ht="20.88" customHeight="1">
      <c r="A164" s="12"/>
      <c r="B164" s="203"/>
      <c r="C164" s="204"/>
      <c r="D164" s="205" t="s">
        <v>72</v>
      </c>
      <c r="E164" s="217" t="s">
        <v>211</v>
      </c>
      <c r="F164" s="217" t="s">
        <v>212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SUM(P165:P253)</f>
        <v>0</v>
      </c>
      <c r="Q164" s="211"/>
      <c r="R164" s="212">
        <f>SUM(R165:R253)</f>
        <v>0</v>
      </c>
      <c r="S164" s="211"/>
      <c r="T164" s="213">
        <f>SUM(T165:T253)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144</v>
      </c>
      <c r="AT164" s="215" t="s">
        <v>72</v>
      </c>
      <c r="AU164" s="215" t="s">
        <v>83</v>
      </c>
      <c r="AY164" s="214" t="s">
        <v>134</v>
      </c>
      <c r="BK164" s="216">
        <f>SUM(BK165:BK253)</f>
        <v>0</v>
      </c>
    </row>
    <row r="165" s="2" customFormat="1" ht="21.75" customHeight="1">
      <c r="A165" s="39"/>
      <c r="B165" s="40"/>
      <c r="C165" s="219" t="s">
        <v>213</v>
      </c>
      <c r="D165" s="219" t="s">
        <v>139</v>
      </c>
      <c r="E165" s="220" t="s">
        <v>214</v>
      </c>
      <c r="F165" s="221" t="s">
        <v>215</v>
      </c>
      <c r="G165" s="222" t="s">
        <v>216</v>
      </c>
      <c r="H165" s="223">
        <v>0.027</v>
      </c>
      <c r="I165" s="224"/>
      <c r="J165" s="225">
        <f>ROUND(I165*H165,2)</f>
        <v>0</v>
      </c>
      <c r="K165" s="221" t="s">
        <v>217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202</v>
      </c>
      <c r="AT165" s="230" t="s">
        <v>139</v>
      </c>
      <c r="AU165" s="230" t="s">
        <v>144</v>
      </c>
      <c r="AY165" s="18" t="s">
        <v>134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202</v>
      </c>
      <c r="BM165" s="230" t="s">
        <v>218</v>
      </c>
    </row>
    <row r="166" s="13" customFormat="1">
      <c r="A166" s="13"/>
      <c r="B166" s="232"/>
      <c r="C166" s="233"/>
      <c r="D166" s="234" t="s">
        <v>145</v>
      </c>
      <c r="E166" s="235" t="s">
        <v>1</v>
      </c>
      <c r="F166" s="236" t="s">
        <v>219</v>
      </c>
      <c r="G166" s="233"/>
      <c r="H166" s="237">
        <v>0.027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145</v>
      </c>
      <c r="AU166" s="243" t="s">
        <v>144</v>
      </c>
      <c r="AV166" s="13" t="s">
        <v>83</v>
      </c>
      <c r="AW166" s="13" t="s">
        <v>30</v>
      </c>
      <c r="AX166" s="13" t="s">
        <v>73</v>
      </c>
      <c r="AY166" s="243" t="s">
        <v>134</v>
      </c>
    </row>
    <row r="167" s="14" customFormat="1">
      <c r="A167" s="14"/>
      <c r="B167" s="244"/>
      <c r="C167" s="245"/>
      <c r="D167" s="234" t="s">
        <v>145</v>
      </c>
      <c r="E167" s="246" t="s">
        <v>1</v>
      </c>
      <c r="F167" s="247" t="s">
        <v>147</v>
      </c>
      <c r="G167" s="245"/>
      <c r="H167" s="248">
        <v>0.027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145</v>
      </c>
      <c r="AU167" s="254" t="s">
        <v>144</v>
      </c>
      <c r="AV167" s="14" t="s">
        <v>143</v>
      </c>
      <c r="AW167" s="14" t="s">
        <v>30</v>
      </c>
      <c r="AX167" s="14" t="s">
        <v>81</v>
      </c>
      <c r="AY167" s="254" t="s">
        <v>134</v>
      </c>
    </row>
    <row r="168" s="2" customFormat="1" ht="24.15" customHeight="1">
      <c r="A168" s="39"/>
      <c r="B168" s="40"/>
      <c r="C168" s="219" t="s">
        <v>220</v>
      </c>
      <c r="D168" s="219" t="s">
        <v>139</v>
      </c>
      <c r="E168" s="220" t="s">
        <v>221</v>
      </c>
      <c r="F168" s="221" t="s">
        <v>222</v>
      </c>
      <c r="G168" s="222" t="s">
        <v>142</v>
      </c>
      <c r="H168" s="223">
        <v>6</v>
      </c>
      <c r="I168" s="224"/>
      <c r="J168" s="225">
        <f>ROUND(I168*H168,2)</f>
        <v>0</v>
      </c>
      <c r="K168" s="221" t="s">
        <v>223</v>
      </c>
      <c r="L168" s="45"/>
      <c r="M168" s="226" t="s">
        <v>1</v>
      </c>
      <c r="N168" s="227" t="s">
        <v>38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202</v>
      </c>
      <c r="AT168" s="230" t="s">
        <v>139</v>
      </c>
      <c r="AU168" s="230" t="s">
        <v>144</v>
      </c>
      <c r="AY168" s="18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81</v>
      </c>
      <c r="BK168" s="231">
        <f>ROUND(I168*H168,2)</f>
        <v>0</v>
      </c>
      <c r="BL168" s="18" t="s">
        <v>202</v>
      </c>
      <c r="BM168" s="230" t="s">
        <v>224</v>
      </c>
    </row>
    <row r="169" s="13" customFormat="1">
      <c r="A169" s="13"/>
      <c r="B169" s="232"/>
      <c r="C169" s="233"/>
      <c r="D169" s="234" t="s">
        <v>145</v>
      </c>
      <c r="E169" s="235" t="s">
        <v>1</v>
      </c>
      <c r="F169" s="236" t="s">
        <v>225</v>
      </c>
      <c r="G169" s="233"/>
      <c r="H169" s="237">
        <v>6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145</v>
      </c>
      <c r="AU169" s="243" t="s">
        <v>144</v>
      </c>
      <c r="AV169" s="13" t="s">
        <v>83</v>
      </c>
      <c r="AW169" s="13" t="s">
        <v>30</v>
      </c>
      <c r="AX169" s="13" t="s">
        <v>73</v>
      </c>
      <c r="AY169" s="243" t="s">
        <v>134</v>
      </c>
    </row>
    <row r="170" s="14" customFormat="1">
      <c r="A170" s="14"/>
      <c r="B170" s="244"/>
      <c r="C170" s="245"/>
      <c r="D170" s="234" t="s">
        <v>145</v>
      </c>
      <c r="E170" s="246" t="s">
        <v>1</v>
      </c>
      <c r="F170" s="247" t="s">
        <v>147</v>
      </c>
      <c r="G170" s="245"/>
      <c r="H170" s="248">
        <v>6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145</v>
      </c>
      <c r="AU170" s="254" t="s">
        <v>144</v>
      </c>
      <c r="AV170" s="14" t="s">
        <v>143</v>
      </c>
      <c r="AW170" s="14" t="s">
        <v>30</v>
      </c>
      <c r="AX170" s="14" t="s">
        <v>81</v>
      </c>
      <c r="AY170" s="254" t="s">
        <v>134</v>
      </c>
    </row>
    <row r="171" s="2" customFormat="1" ht="24.15" customHeight="1">
      <c r="A171" s="39"/>
      <c r="B171" s="40"/>
      <c r="C171" s="219" t="s">
        <v>161</v>
      </c>
      <c r="D171" s="219" t="s">
        <v>139</v>
      </c>
      <c r="E171" s="220" t="s">
        <v>226</v>
      </c>
      <c r="F171" s="221" t="s">
        <v>227</v>
      </c>
      <c r="G171" s="222" t="s">
        <v>142</v>
      </c>
      <c r="H171" s="223">
        <v>12</v>
      </c>
      <c r="I171" s="224"/>
      <c r="J171" s="225">
        <f>ROUND(I171*H171,2)</f>
        <v>0</v>
      </c>
      <c r="K171" s="221" t="s">
        <v>223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202</v>
      </c>
      <c r="AT171" s="230" t="s">
        <v>139</v>
      </c>
      <c r="AU171" s="230" t="s">
        <v>144</v>
      </c>
      <c r="AY171" s="18" t="s">
        <v>134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202</v>
      </c>
      <c r="BM171" s="230" t="s">
        <v>228</v>
      </c>
    </row>
    <row r="172" s="13" customFormat="1">
      <c r="A172" s="13"/>
      <c r="B172" s="232"/>
      <c r="C172" s="233"/>
      <c r="D172" s="234" t="s">
        <v>145</v>
      </c>
      <c r="E172" s="235" t="s">
        <v>1</v>
      </c>
      <c r="F172" s="236" t="s">
        <v>229</v>
      </c>
      <c r="G172" s="233"/>
      <c r="H172" s="237">
        <v>12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145</v>
      </c>
      <c r="AU172" s="243" t="s">
        <v>144</v>
      </c>
      <c r="AV172" s="13" t="s">
        <v>83</v>
      </c>
      <c r="AW172" s="13" t="s">
        <v>30</v>
      </c>
      <c r="AX172" s="13" t="s">
        <v>73</v>
      </c>
      <c r="AY172" s="243" t="s">
        <v>134</v>
      </c>
    </row>
    <row r="173" s="14" customFormat="1">
      <c r="A173" s="14"/>
      <c r="B173" s="244"/>
      <c r="C173" s="245"/>
      <c r="D173" s="234" t="s">
        <v>145</v>
      </c>
      <c r="E173" s="246" t="s">
        <v>1</v>
      </c>
      <c r="F173" s="247" t="s">
        <v>147</v>
      </c>
      <c r="G173" s="245"/>
      <c r="H173" s="248">
        <v>12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145</v>
      </c>
      <c r="AU173" s="254" t="s">
        <v>144</v>
      </c>
      <c r="AV173" s="14" t="s">
        <v>143</v>
      </c>
      <c r="AW173" s="14" t="s">
        <v>30</v>
      </c>
      <c r="AX173" s="14" t="s">
        <v>81</v>
      </c>
      <c r="AY173" s="254" t="s">
        <v>134</v>
      </c>
    </row>
    <row r="174" s="2" customFormat="1" ht="24.15" customHeight="1">
      <c r="A174" s="39"/>
      <c r="B174" s="40"/>
      <c r="C174" s="219" t="s">
        <v>230</v>
      </c>
      <c r="D174" s="219" t="s">
        <v>139</v>
      </c>
      <c r="E174" s="220" t="s">
        <v>231</v>
      </c>
      <c r="F174" s="221" t="s">
        <v>232</v>
      </c>
      <c r="G174" s="222" t="s">
        <v>233</v>
      </c>
      <c r="H174" s="223">
        <v>31.103999999999999</v>
      </c>
      <c r="I174" s="224"/>
      <c r="J174" s="225">
        <f>ROUND(I174*H174,2)</f>
        <v>0</v>
      </c>
      <c r="K174" s="221" t="s">
        <v>175</v>
      </c>
      <c r="L174" s="45"/>
      <c r="M174" s="226" t="s">
        <v>1</v>
      </c>
      <c r="N174" s="227" t="s">
        <v>38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202</v>
      </c>
      <c r="AT174" s="230" t="s">
        <v>139</v>
      </c>
      <c r="AU174" s="230" t="s">
        <v>144</v>
      </c>
      <c r="AY174" s="18" t="s">
        <v>134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81</v>
      </c>
      <c r="BK174" s="231">
        <f>ROUND(I174*H174,2)</f>
        <v>0</v>
      </c>
      <c r="BL174" s="18" t="s">
        <v>202</v>
      </c>
      <c r="BM174" s="230" t="s">
        <v>234</v>
      </c>
    </row>
    <row r="175" s="15" customFormat="1">
      <c r="A175" s="15"/>
      <c r="B175" s="269"/>
      <c r="C175" s="270"/>
      <c r="D175" s="234" t="s">
        <v>145</v>
      </c>
      <c r="E175" s="271" t="s">
        <v>1</v>
      </c>
      <c r="F175" s="272" t="s">
        <v>235</v>
      </c>
      <c r="G175" s="270"/>
      <c r="H175" s="271" t="s">
        <v>1</v>
      </c>
      <c r="I175" s="273"/>
      <c r="J175" s="270"/>
      <c r="K175" s="270"/>
      <c r="L175" s="274"/>
      <c r="M175" s="275"/>
      <c r="N175" s="276"/>
      <c r="O175" s="276"/>
      <c r="P175" s="276"/>
      <c r="Q175" s="276"/>
      <c r="R175" s="276"/>
      <c r="S175" s="276"/>
      <c r="T175" s="27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8" t="s">
        <v>145</v>
      </c>
      <c r="AU175" s="278" t="s">
        <v>144</v>
      </c>
      <c r="AV175" s="15" t="s">
        <v>81</v>
      </c>
      <c r="AW175" s="15" t="s">
        <v>30</v>
      </c>
      <c r="AX175" s="15" t="s">
        <v>73</v>
      </c>
      <c r="AY175" s="278" t="s">
        <v>134</v>
      </c>
    </row>
    <row r="176" s="13" customFormat="1">
      <c r="A176" s="13"/>
      <c r="B176" s="232"/>
      <c r="C176" s="233"/>
      <c r="D176" s="234" t="s">
        <v>145</v>
      </c>
      <c r="E176" s="235" t="s">
        <v>1</v>
      </c>
      <c r="F176" s="236" t="s">
        <v>236</v>
      </c>
      <c r="G176" s="233"/>
      <c r="H176" s="237">
        <v>6.1440000000000001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145</v>
      </c>
      <c r="AU176" s="243" t="s">
        <v>144</v>
      </c>
      <c r="AV176" s="13" t="s">
        <v>83</v>
      </c>
      <c r="AW176" s="13" t="s">
        <v>30</v>
      </c>
      <c r="AX176" s="13" t="s">
        <v>73</v>
      </c>
      <c r="AY176" s="243" t="s">
        <v>134</v>
      </c>
    </row>
    <row r="177" s="13" customFormat="1">
      <c r="A177" s="13"/>
      <c r="B177" s="232"/>
      <c r="C177" s="233"/>
      <c r="D177" s="234" t="s">
        <v>145</v>
      </c>
      <c r="E177" s="235" t="s">
        <v>1</v>
      </c>
      <c r="F177" s="236" t="s">
        <v>237</v>
      </c>
      <c r="G177" s="233"/>
      <c r="H177" s="237">
        <v>12.960000000000001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145</v>
      </c>
      <c r="AU177" s="243" t="s">
        <v>144</v>
      </c>
      <c r="AV177" s="13" t="s">
        <v>83</v>
      </c>
      <c r="AW177" s="13" t="s">
        <v>30</v>
      </c>
      <c r="AX177" s="13" t="s">
        <v>73</v>
      </c>
      <c r="AY177" s="243" t="s">
        <v>134</v>
      </c>
    </row>
    <row r="178" s="13" customFormat="1">
      <c r="A178" s="13"/>
      <c r="B178" s="232"/>
      <c r="C178" s="233"/>
      <c r="D178" s="234" t="s">
        <v>145</v>
      </c>
      <c r="E178" s="235" t="s">
        <v>1</v>
      </c>
      <c r="F178" s="236" t="s">
        <v>238</v>
      </c>
      <c r="G178" s="233"/>
      <c r="H178" s="237">
        <v>12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145</v>
      </c>
      <c r="AU178" s="243" t="s">
        <v>144</v>
      </c>
      <c r="AV178" s="13" t="s">
        <v>83</v>
      </c>
      <c r="AW178" s="13" t="s">
        <v>30</v>
      </c>
      <c r="AX178" s="13" t="s">
        <v>73</v>
      </c>
      <c r="AY178" s="243" t="s">
        <v>134</v>
      </c>
    </row>
    <row r="179" s="16" customFormat="1">
      <c r="A179" s="16"/>
      <c r="B179" s="279"/>
      <c r="C179" s="280"/>
      <c r="D179" s="234" t="s">
        <v>145</v>
      </c>
      <c r="E179" s="281" t="s">
        <v>1</v>
      </c>
      <c r="F179" s="282" t="s">
        <v>239</v>
      </c>
      <c r="G179" s="280"/>
      <c r="H179" s="283">
        <v>31.103999999999999</v>
      </c>
      <c r="I179" s="284"/>
      <c r="J179" s="280"/>
      <c r="K179" s="280"/>
      <c r="L179" s="285"/>
      <c r="M179" s="286"/>
      <c r="N179" s="287"/>
      <c r="O179" s="287"/>
      <c r="P179" s="287"/>
      <c r="Q179" s="287"/>
      <c r="R179" s="287"/>
      <c r="S179" s="287"/>
      <c r="T179" s="28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9" t="s">
        <v>145</v>
      </c>
      <c r="AU179" s="289" t="s">
        <v>144</v>
      </c>
      <c r="AV179" s="16" t="s">
        <v>144</v>
      </c>
      <c r="AW179" s="16" t="s">
        <v>30</v>
      </c>
      <c r="AX179" s="16" t="s">
        <v>73</v>
      </c>
      <c r="AY179" s="289" t="s">
        <v>134</v>
      </c>
    </row>
    <row r="180" s="14" customFormat="1">
      <c r="A180" s="14"/>
      <c r="B180" s="244"/>
      <c r="C180" s="245"/>
      <c r="D180" s="234" t="s">
        <v>145</v>
      </c>
      <c r="E180" s="246" t="s">
        <v>1</v>
      </c>
      <c r="F180" s="247" t="s">
        <v>147</v>
      </c>
      <c r="G180" s="245"/>
      <c r="H180" s="248">
        <v>31.103999999999999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145</v>
      </c>
      <c r="AU180" s="254" t="s">
        <v>144</v>
      </c>
      <c r="AV180" s="14" t="s">
        <v>143</v>
      </c>
      <c r="AW180" s="14" t="s">
        <v>30</v>
      </c>
      <c r="AX180" s="14" t="s">
        <v>81</v>
      </c>
      <c r="AY180" s="254" t="s">
        <v>134</v>
      </c>
    </row>
    <row r="181" s="2" customFormat="1" ht="16.5" customHeight="1">
      <c r="A181" s="39"/>
      <c r="B181" s="40"/>
      <c r="C181" s="219" t="s">
        <v>240</v>
      </c>
      <c r="D181" s="219" t="s">
        <v>139</v>
      </c>
      <c r="E181" s="220" t="s">
        <v>241</v>
      </c>
      <c r="F181" s="221" t="s">
        <v>242</v>
      </c>
      <c r="G181" s="222" t="s">
        <v>233</v>
      </c>
      <c r="H181" s="223">
        <v>31.103999999999999</v>
      </c>
      <c r="I181" s="224"/>
      <c r="J181" s="225">
        <f>ROUND(I181*H181,2)</f>
        <v>0</v>
      </c>
      <c r="K181" s="221" t="s">
        <v>243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202</v>
      </c>
      <c r="AT181" s="230" t="s">
        <v>139</v>
      </c>
      <c r="AU181" s="230" t="s">
        <v>144</v>
      </c>
      <c r="AY181" s="18" t="s">
        <v>134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202</v>
      </c>
      <c r="BM181" s="230" t="s">
        <v>244</v>
      </c>
    </row>
    <row r="182" s="15" customFormat="1">
      <c r="A182" s="15"/>
      <c r="B182" s="269"/>
      <c r="C182" s="270"/>
      <c r="D182" s="234" t="s">
        <v>145</v>
      </c>
      <c r="E182" s="271" t="s">
        <v>1</v>
      </c>
      <c r="F182" s="272" t="s">
        <v>235</v>
      </c>
      <c r="G182" s="270"/>
      <c r="H182" s="271" t="s">
        <v>1</v>
      </c>
      <c r="I182" s="273"/>
      <c r="J182" s="270"/>
      <c r="K182" s="270"/>
      <c r="L182" s="274"/>
      <c r="M182" s="275"/>
      <c r="N182" s="276"/>
      <c r="O182" s="276"/>
      <c r="P182" s="276"/>
      <c r="Q182" s="276"/>
      <c r="R182" s="276"/>
      <c r="S182" s="276"/>
      <c r="T182" s="27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145</v>
      </c>
      <c r="AU182" s="278" t="s">
        <v>144</v>
      </c>
      <c r="AV182" s="15" t="s">
        <v>81</v>
      </c>
      <c r="AW182" s="15" t="s">
        <v>30</v>
      </c>
      <c r="AX182" s="15" t="s">
        <v>73</v>
      </c>
      <c r="AY182" s="278" t="s">
        <v>134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236</v>
      </c>
      <c r="G183" s="233"/>
      <c r="H183" s="237">
        <v>6.1440000000000001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145</v>
      </c>
      <c r="AU183" s="243" t="s">
        <v>144</v>
      </c>
      <c r="AV183" s="13" t="s">
        <v>83</v>
      </c>
      <c r="AW183" s="13" t="s">
        <v>30</v>
      </c>
      <c r="AX183" s="13" t="s">
        <v>73</v>
      </c>
      <c r="AY183" s="243" t="s">
        <v>134</v>
      </c>
    </row>
    <row r="184" s="13" customFormat="1">
      <c r="A184" s="13"/>
      <c r="B184" s="232"/>
      <c r="C184" s="233"/>
      <c r="D184" s="234" t="s">
        <v>145</v>
      </c>
      <c r="E184" s="235" t="s">
        <v>1</v>
      </c>
      <c r="F184" s="236" t="s">
        <v>237</v>
      </c>
      <c r="G184" s="233"/>
      <c r="H184" s="237">
        <v>12.960000000000001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145</v>
      </c>
      <c r="AU184" s="243" t="s">
        <v>144</v>
      </c>
      <c r="AV184" s="13" t="s">
        <v>83</v>
      </c>
      <c r="AW184" s="13" t="s">
        <v>30</v>
      </c>
      <c r="AX184" s="13" t="s">
        <v>73</v>
      </c>
      <c r="AY184" s="243" t="s">
        <v>134</v>
      </c>
    </row>
    <row r="185" s="13" customFormat="1">
      <c r="A185" s="13"/>
      <c r="B185" s="232"/>
      <c r="C185" s="233"/>
      <c r="D185" s="234" t="s">
        <v>145</v>
      </c>
      <c r="E185" s="235" t="s">
        <v>1</v>
      </c>
      <c r="F185" s="236" t="s">
        <v>238</v>
      </c>
      <c r="G185" s="233"/>
      <c r="H185" s="237">
        <v>12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145</v>
      </c>
      <c r="AU185" s="243" t="s">
        <v>144</v>
      </c>
      <c r="AV185" s="13" t="s">
        <v>83</v>
      </c>
      <c r="AW185" s="13" t="s">
        <v>30</v>
      </c>
      <c r="AX185" s="13" t="s">
        <v>73</v>
      </c>
      <c r="AY185" s="243" t="s">
        <v>134</v>
      </c>
    </row>
    <row r="186" s="16" customFormat="1">
      <c r="A186" s="16"/>
      <c r="B186" s="279"/>
      <c r="C186" s="280"/>
      <c r="D186" s="234" t="s">
        <v>145</v>
      </c>
      <c r="E186" s="281" t="s">
        <v>1</v>
      </c>
      <c r="F186" s="282" t="s">
        <v>239</v>
      </c>
      <c r="G186" s="280"/>
      <c r="H186" s="283">
        <v>31.103999999999999</v>
      </c>
      <c r="I186" s="284"/>
      <c r="J186" s="280"/>
      <c r="K186" s="280"/>
      <c r="L186" s="285"/>
      <c r="M186" s="286"/>
      <c r="N186" s="287"/>
      <c r="O186" s="287"/>
      <c r="P186" s="287"/>
      <c r="Q186" s="287"/>
      <c r="R186" s="287"/>
      <c r="S186" s="287"/>
      <c r="T186" s="28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89" t="s">
        <v>145</v>
      </c>
      <c r="AU186" s="289" t="s">
        <v>144</v>
      </c>
      <c r="AV186" s="16" t="s">
        <v>144</v>
      </c>
      <c r="AW186" s="16" t="s">
        <v>30</v>
      </c>
      <c r="AX186" s="16" t="s">
        <v>73</v>
      </c>
      <c r="AY186" s="289" t="s">
        <v>134</v>
      </c>
    </row>
    <row r="187" s="14" customFormat="1">
      <c r="A187" s="14"/>
      <c r="B187" s="244"/>
      <c r="C187" s="245"/>
      <c r="D187" s="234" t="s">
        <v>145</v>
      </c>
      <c r="E187" s="246" t="s">
        <v>1</v>
      </c>
      <c r="F187" s="247" t="s">
        <v>147</v>
      </c>
      <c r="G187" s="245"/>
      <c r="H187" s="248">
        <v>31.103999999999999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145</v>
      </c>
      <c r="AU187" s="254" t="s">
        <v>144</v>
      </c>
      <c r="AV187" s="14" t="s">
        <v>143</v>
      </c>
      <c r="AW187" s="14" t="s">
        <v>30</v>
      </c>
      <c r="AX187" s="14" t="s">
        <v>81</v>
      </c>
      <c r="AY187" s="254" t="s">
        <v>134</v>
      </c>
    </row>
    <row r="188" s="2" customFormat="1" ht="44.25" customHeight="1">
      <c r="A188" s="39"/>
      <c r="B188" s="40"/>
      <c r="C188" s="219" t="s">
        <v>245</v>
      </c>
      <c r="D188" s="219" t="s">
        <v>139</v>
      </c>
      <c r="E188" s="220" t="s">
        <v>246</v>
      </c>
      <c r="F188" s="221" t="s">
        <v>247</v>
      </c>
      <c r="G188" s="222" t="s">
        <v>233</v>
      </c>
      <c r="H188" s="223">
        <v>27.068999999999999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38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202</v>
      </c>
      <c r="AT188" s="230" t="s">
        <v>139</v>
      </c>
      <c r="AU188" s="230" t="s">
        <v>144</v>
      </c>
      <c r="AY188" s="18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81</v>
      </c>
      <c r="BK188" s="231">
        <f>ROUND(I188*H188,2)</f>
        <v>0</v>
      </c>
      <c r="BL188" s="18" t="s">
        <v>202</v>
      </c>
      <c r="BM188" s="230" t="s">
        <v>248</v>
      </c>
    </row>
    <row r="189" s="15" customFormat="1">
      <c r="A189" s="15"/>
      <c r="B189" s="269"/>
      <c r="C189" s="270"/>
      <c r="D189" s="234" t="s">
        <v>145</v>
      </c>
      <c r="E189" s="271" t="s">
        <v>1</v>
      </c>
      <c r="F189" s="272" t="s">
        <v>249</v>
      </c>
      <c r="G189" s="270"/>
      <c r="H189" s="271" t="s">
        <v>1</v>
      </c>
      <c r="I189" s="273"/>
      <c r="J189" s="270"/>
      <c r="K189" s="270"/>
      <c r="L189" s="274"/>
      <c r="M189" s="275"/>
      <c r="N189" s="276"/>
      <c r="O189" s="276"/>
      <c r="P189" s="276"/>
      <c r="Q189" s="276"/>
      <c r="R189" s="276"/>
      <c r="S189" s="276"/>
      <c r="T189" s="27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8" t="s">
        <v>145</v>
      </c>
      <c r="AU189" s="278" t="s">
        <v>144</v>
      </c>
      <c r="AV189" s="15" t="s">
        <v>81</v>
      </c>
      <c r="AW189" s="15" t="s">
        <v>30</v>
      </c>
      <c r="AX189" s="15" t="s">
        <v>73</v>
      </c>
      <c r="AY189" s="278" t="s">
        <v>134</v>
      </c>
    </row>
    <row r="190" s="13" customFormat="1">
      <c r="A190" s="13"/>
      <c r="B190" s="232"/>
      <c r="C190" s="233"/>
      <c r="D190" s="234" t="s">
        <v>145</v>
      </c>
      <c r="E190" s="235" t="s">
        <v>1</v>
      </c>
      <c r="F190" s="236" t="s">
        <v>250</v>
      </c>
      <c r="G190" s="233"/>
      <c r="H190" s="237">
        <v>5.6319999999999997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145</v>
      </c>
      <c r="AU190" s="243" t="s">
        <v>144</v>
      </c>
      <c r="AV190" s="13" t="s">
        <v>83</v>
      </c>
      <c r="AW190" s="13" t="s">
        <v>30</v>
      </c>
      <c r="AX190" s="13" t="s">
        <v>73</v>
      </c>
      <c r="AY190" s="243" t="s">
        <v>134</v>
      </c>
    </row>
    <row r="191" s="13" customFormat="1">
      <c r="A191" s="13"/>
      <c r="B191" s="232"/>
      <c r="C191" s="233"/>
      <c r="D191" s="234" t="s">
        <v>145</v>
      </c>
      <c r="E191" s="235" t="s">
        <v>1</v>
      </c>
      <c r="F191" s="236" t="s">
        <v>251</v>
      </c>
      <c r="G191" s="233"/>
      <c r="H191" s="237">
        <v>7.7759999999999998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145</v>
      </c>
      <c r="AU191" s="243" t="s">
        <v>144</v>
      </c>
      <c r="AV191" s="13" t="s">
        <v>83</v>
      </c>
      <c r="AW191" s="13" t="s">
        <v>30</v>
      </c>
      <c r="AX191" s="13" t="s">
        <v>73</v>
      </c>
      <c r="AY191" s="243" t="s">
        <v>134</v>
      </c>
    </row>
    <row r="192" s="13" customFormat="1">
      <c r="A192" s="13"/>
      <c r="B192" s="232"/>
      <c r="C192" s="233"/>
      <c r="D192" s="234" t="s">
        <v>145</v>
      </c>
      <c r="E192" s="235" t="s">
        <v>1</v>
      </c>
      <c r="F192" s="236" t="s">
        <v>252</v>
      </c>
      <c r="G192" s="233"/>
      <c r="H192" s="237">
        <v>11.199999999999999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145</v>
      </c>
      <c r="AU192" s="243" t="s">
        <v>144</v>
      </c>
      <c r="AV192" s="13" t="s">
        <v>83</v>
      </c>
      <c r="AW192" s="13" t="s">
        <v>30</v>
      </c>
      <c r="AX192" s="13" t="s">
        <v>73</v>
      </c>
      <c r="AY192" s="243" t="s">
        <v>134</v>
      </c>
    </row>
    <row r="193" s="14" customFormat="1">
      <c r="A193" s="14"/>
      <c r="B193" s="244"/>
      <c r="C193" s="245"/>
      <c r="D193" s="234" t="s">
        <v>145</v>
      </c>
      <c r="E193" s="246" t="s">
        <v>1</v>
      </c>
      <c r="F193" s="247" t="s">
        <v>147</v>
      </c>
      <c r="G193" s="245"/>
      <c r="H193" s="248">
        <v>24.608000000000001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145</v>
      </c>
      <c r="AU193" s="254" t="s">
        <v>144</v>
      </c>
      <c r="AV193" s="14" t="s">
        <v>143</v>
      </c>
      <c r="AW193" s="14" t="s">
        <v>30</v>
      </c>
      <c r="AX193" s="14" t="s">
        <v>81</v>
      </c>
      <c r="AY193" s="254" t="s">
        <v>134</v>
      </c>
    </row>
    <row r="194" s="13" customFormat="1">
      <c r="A194" s="13"/>
      <c r="B194" s="232"/>
      <c r="C194" s="233"/>
      <c r="D194" s="234" t="s">
        <v>145</v>
      </c>
      <c r="E194" s="233"/>
      <c r="F194" s="236" t="s">
        <v>253</v>
      </c>
      <c r="G194" s="233"/>
      <c r="H194" s="237">
        <v>27.068999999999999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145</v>
      </c>
      <c r="AU194" s="243" t="s">
        <v>144</v>
      </c>
      <c r="AV194" s="13" t="s">
        <v>83</v>
      </c>
      <c r="AW194" s="13" t="s">
        <v>4</v>
      </c>
      <c r="AX194" s="13" t="s">
        <v>81</v>
      </c>
      <c r="AY194" s="243" t="s">
        <v>134</v>
      </c>
    </row>
    <row r="195" s="2" customFormat="1" ht="24.15" customHeight="1">
      <c r="A195" s="39"/>
      <c r="B195" s="40"/>
      <c r="C195" s="219" t="s">
        <v>176</v>
      </c>
      <c r="D195" s="219" t="s">
        <v>139</v>
      </c>
      <c r="E195" s="220" t="s">
        <v>254</v>
      </c>
      <c r="F195" s="221" t="s">
        <v>255</v>
      </c>
      <c r="G195" s="222" t="s">
        <v>142</v>
      </c>
      <c r="H195" s="223">
        <v>15.75</v>
      </c>
      <c r="I195" s="224"/>
      <c r="J195" s="225">
        <f>ROUND(I195*H195,2)</f>
        <v>0</v>
      </c>
      <c r="K195" s="221" t="s">
        <v>256</v>
      </c>
      <c r="L195" s="45"/>
      <c r="M195" s="226" t="s">
        <v>1</v>
      </c>
      <c r="N195" s="227" t="s">
        <v>38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202</v>
      </c>
      <c r="AT195" s="230" t="s">
        <v>139</v>
      </c>
      <c r="AU195" s="230" t="s">
        <v>144</v>
      </c>
      <c r="AY195" s="18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202</v>
      </c>
      <c r="BM195" s="230" t="s">
        <v>257</v>
      </c>
    </row>
    <row r="196" s="13" customFormat="1">
      <c r="A196" s="13"/>
      <c r="B196" s="232"/>
      <c r="C196" s="233"/>
      <c r="D196" s="234" t="s">
        <v>145</v>
      </c>
      <c r="E196" s="235" t="s">
        <v>1</v>
      </c>
      <c r="F196" s="236" t="s">
        <v>220</v>
      </c>
      <c r="G196" s="233"/>
      <c r="H196" s="237">
        <v>15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145</v>
      </c>
      <c r="AU196" s="243" t="s">
        <v>144</v>
      </c>
      <c r="AV196" s="13" t="s">
        <v>83</v>
      </c>
      <c r="AW196" s="13" t="s">
        <v>30</v>
      </c>
      <c r="AX196" s="13" t="s">
        <v>73</v>
      </c>
      <c r="AY196" s="243" t="s">
        <v>134</v>
      </c>
    </row>
    <row r="197" s="14" customFormat="1">
      <c r="A197" s="14"/>
      <c r="B197" s="244"/>
      <c r="C197" s="245"/>
      <c r="D197" s="234" t="s">
        <v>145</v>
      </c>
      <c r="E197" s="246" t="s">
        <v>1</v>
      </c>
      <c r="F197" s="247" t="s">
        <v>147</v>
      </c>
      <c r="G197" s="245"/>
      <c r="H197" s="248">
        <v>15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145</v>
      </c>
      <c r="AU197" s="254" t="s">
        <v>144</v>
      </c>
      <c r="AV197" s="14" t="s">
        <v>143</v>
      </c>
      <c r="AW197" s="14" t="s">
        <v>30</v>
      </c>
      <c r="AX197" s="14" t="s">
        <v>81</v>
      </c>
      <c r="AY197" s="254" t="s">
        <v>134</v>
      </c>
    </row>
    <row r="198" s="13" customFormat="1">
      <c r="A198" s="13"/>
      <c r="B198" s="232"/>
      <c r="C198" s="233"/>
      <c r="D198" s="234" t="s">
        <v>145</v>
      </c>
      <c r="E198" s="233"/>
      <c r="F198" s="236" t="s">
        <v>258</v>
      </c>
      <c r="G198" s="233"/>
      <c r="H198" s="237">
        <v>15.75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145</v>
      </c>
      <c r="AU198" s="243" t="s">
        <v>144</v>
      </c>
      <c r="AV198" s="13" t="s">
        <v>83</v>
      </c>
      <c r="AW198" s="13" t="s">
        <v>4</v>
      </c>
      <c r="AX198" s="13" t="s">
        <v>81</v>
      </c>
      <c r="AY198" s="243" t="s">
        <v>134</v>
      </c>
    </row>
    <row r="199" s="2" customFormat="1" ht="24.15" customHeight="1">
      <c r="A199" s="39"/>
      <c r="B199" s="40"/>
      <c r="C199" s="255" t="s">
        <v>7</v>
      </c>
      <c r="D199" s="255" t="s">
        <v>188</v>
      </c>
      <c r="E199" s="256" t="s">
        <v>259</v>
      </c>
      <c r="F199" s="257" t="s">
        <v>260</v>
      </c>
      <c r="G199" s="258" t="s">
        <v>142</v>
      </c>
      <c r="H199" s="259">
        <v>15.75</v>
      </c>
      <c r="I199" s="260"/>
      <c r="J199" s="261">
        <f>ROUND(I199*H199,2)</f>
        <v>0</v>
      </c>
      <c r="K199" s="257" t="s">
        <v>256</v>
      </c>
      <c r="L199" s="262"/>
      <c r="M199" s="263" t="s">
        <v>1</v>
      </c>
      <c r="N199" s="264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261</v>
      </c>
      <c r="AT199" s="230" t="s">
        <v>188</v>
      </c>
      <c r="AU199" s="230" t="s">
        <v>144</v>
      </c>
      <c r="AY199" s="18" t="s">
        <v>134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202</v>
      </c>
      <c r="BM199" s="230" t="s">
        <v>262</v>
      </c>
    </row>
    <row r="200" s="13" customFormat="1">
      <c r="A200" s="13"/>
      <c r="B200" s="232"/>
      <c r="C200" s="233"/>
      <c r="D200" s="234" t="s">
        <v>145</v>
      </c>
      <c r="E200" s="235" t="s">
        <v>1</v>
      </c>
      <c r="F200" s="236" t="s">
        <v>263</v>
      </c>
      <c r="G200" s="233"/>
      <c r="H200" s="237">
        <v>15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145</v>
      </c>
      <c r="AU200" s="243" t="s">
        <v>144</v>
      </c>
      <c r="AV200" s="13" t="s">
        <v>83</v>
      </c>
      <c r="AW200" s="13" t="s">
        <v>30</v>
      </c>
      <c r="AX200" s="13" t="s">
        <v>73</v>
      </c>
      <c r="AY200" s="243" t="s">
        <v>134</v>
      </c>
    </row>
    <row r="201" s="14" customFormat="1">
      <c r="A201" s="14"/>
      <c r="B201" s="244"/>
      <c r="C201" s="245"/>
      <c r="D201" s="234" t="s">
        <v>145</v>
      </c>
      <c r="E201" s="246" t="s">
        <v>1</v>
      </c>
      <c r="F201" s="247" t="s">
        <v>147</v>
      </c>
      <c r="G201" s="245"/>
      <c r="H201" s="248">
        <v>15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145</v>
      </c>
      <c r="AU201" s="254" t="s">
        <v>144</v>
      </c>
      <c r="AV201" s="14" t="s">
        <v>143</v>
      </c>
      <c r="AW201" s="14" t="s">
        <v>30</v>
      </c>
      <c r="AX201" s="14" t="s">
        <v>81</v>
      </c>
      <c r="AY201" s="254" t="s">
        <v>134</v>
      </c>
    </row>
    <row r="202" s="13" customFormat="1">
      <c r="A202" s="13"/>
      <c r="B202" s="232"/>
      <c r="C202" s="233"/>
      <c r="D202" s="234" t="s">
        <v>145</v>
      </c>
      <c r="E202" s="233"/>
      <c r="F202" s="236" t="s">
        <v>258</v>
      </c>
      <c r="G202" s="233"/>
      <c r="H202" s="237">
        <v>15.75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145</v>
      </c>
      <c r="AU202" s="243" t="s">
        <v>144</v>
      </c>
      <c r="AV202" s="13" t="s">
        <v>83</v>
      </c>
      <c r="AW202" s="13" t="s">
        <v>4</v>
      </c>
      <c r="AX202" s="13" t="s">
        <v>81</v>
      </c>
      <c r="AY202" s="243" t="s">
        <v>134</v>
      </c>
    </row>
    <row r="203" s="2" customFormat="1" ht="24.15" customHeight="1">
      <c r="A203" s="39"/>
      <c r="B203" s="40"/>
      <c r="C203" s="219" t="s">
        <v>264</v>
      </c>
      <c r="D203" s="219" t="s">
        <v>139</v>
      </c>
      <c r="E203" s="220" t="s">
        <v>265</v>
      </c>
      <c r="F203" s="221" t="s">
        <v>266</v>
      </c>
      <c r="G203" s="222" t="s">
        <v>233</v>
      </c>
      <c r="H203" s="223">
        <v>4.0350000000000001</v>
      </c>
      <c r="I203" s="224"/>
      <c r="J203" s="225">
        <f>ROUND(I203*H203,2)</f>
        <v>0</v>
      </c>
      <c r="K203" s="221" t="s">
        <v>256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202</v>
      </c>
      <c r="AT203" s="230" t="s">
        <v>139</v>
      </c>
      <c r="AU203" s="230" t="s">
        <v>144</v>
      </c>
      <c r="AY203" s="18" t="s">
        <v>134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202</v>
      </c>
      <c r="BM203" s="230" t="s">
        <v>267</v>
      </c>
    </row>
    <row r="204" s="2" customFormat="1">
      <c r="A204" s="39"/>
      <c r="B204" s="40"/>
      <c r="C204" s="41"/>
      <c r="D204" s="234" t="s">
        <v>192</v>
      </c>
      <c r="E204" s="41"/>
      <c r="F204" s="265" t="s">
        <v>268</v>
      </c>
      <c r="G204" s="41"/>
      <c r="H204" s="41"/>
      <c r="I204" s="266"/>
      <c r="J204" s="41"/>
      <c r="K204" s="41"/>
      <c r="L204" s="45"/>
      <c r="M204" s="267"/>
      <c r="N204" s="26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192</v>
      </c>
      <c r="AU204" s="18" t="s">
        <v>144</v>
      </c>
    </row>
    <row r="205" s="13" customFormat="1">
      <c r="A205" s="13"/>
      <c r="B205" s="232"/>
      <c r="C205" s="233"/>
      <c r="D205" s="234" t="s">
        <v>145</v>
      </c>
      <c r="E205" s="235" t="s">
        <v>1</v>
      </c>
      <c r="F205" s="236" t="s">
        <v>269</v>
      </c>
      <c r="G205" s="233"/>
      <c r="H205" s="237">
        <v>4.0350000000000001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145</v>
      </c>
      <c r="AU205" s="243" t="s">
        <v>144</v>
      </c>
      <c r="AV205" s="13" t="s">
        <v>83</v>
      </c>
      <c r="AW205" s="13" t="s">
        <v>30</v>
      </c>
      <c r="AX205" s="13" t="s">
        <v>73</v>
      </c>
      <c r="AY205" s="243" t="s">
        <v>134</v>
      </c>
    </row>
    <row r="206" s="14" customFormat="1">
      <c r="A206" s="14"/>
      <c r="B206" s="244"/>
      <c r="C206" s="245"/>
      <c r="D206" s="234" t="s">
        <v>145</v>
      </c>
      <c r="E206" s="246" t="s">
        <v>1</v>
      </c>
      <c r="F206" s="247" t="s">
        <v>147</v>
      </c>
      <c r="G206" s="245"/>
      <c r="H206" s="248">
        <v>4.0350000000000001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145</v>
      </c>
      <c r="AU206" s="254" t="s">
        <v>144</v>
      </c>
      <c r="AV206" s="14" t="s">
        <v>143</v>
      </c>
      <c r="AW206" s="14" t="s">
        <v>30</v>
      </c>
      <c r="AX206" s="14" t="s">
        <v>81</v>
      </c>
      <c r="AY206" s="254" t="s">
        <v>134</v>
      </c>
    </row>
    <row r="207" s="2" customFormat="1" ht="24.15" customHeight="1">
      <c r="A207" s="39"/>
      <c r="B207" s="40"/>
      <c r="C207" s="219" t="s">
        <v>270</v>
      </c>
      <c r="D207" s="219" t="s">
        <v>139</v>
      </c>
      <c r="E207" s="220" t="s">
        <v>271</v>
      </c>
      <c r="F207" s="221" t="s">
        <v>272</v>
      </c>
      <c r="G207" s="222" t="s">
        <v>233</v>
      </c>
      <c r="H207" s="223">
        <v>27.068999999999999</v>
      </c>
      <c r="I207" s="224"/>
      <c r="J207" s="225">
        <f>ROUND(I207*H207,2)</f>
        <v>0</v>
      </c>
      <c r="K207" s="221" t="s">
        <v>243</v>
      </c>
      <c r="L207" s="45"/>
      <c r="M207" s="226" t="s">
        <v>1</v>
      </c>
      <c r="N207" s="227" t="s">
        <v>38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202</v>
      </c>
      <c r="AT207" s="230" t="s">
        <v>139</v>
      </c>
      <c r="AU207" s="230" t="s">
        <v>144</v>
      </c>
      <c r="AY207" s="18" t="s">
        <v>134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81</v>
      </c>
      <c r="BK207" s="231">
        <f>ROUND(I207*H207,2)</f>
        <v>0</v>
      </c>
      <c r="BL207" s="18" t="s">
        <v>202</v>
      </c>
      <c r="BM207" s="230" t="s">
        <v>273</v>
      </c>
    </row>
    <row r="208" s="2" customFormat="1">
      <c r="A208" s="39"/>
      <c r="B208" s="40"/>
      <c r="C208" s="41"/>
      <c r="D208" s="234" t="s">
        <v>192</v>
      </c>
      <c r="E208" s="41"/>
      <c r="F208" s="265" t="s">
        <v>274</v>
      </c>
      <c r="G208" s="41"/>
      <c r="H208" s="41"/>
      <c r="I208" s="266"/>
      <c r="J208" s="41"/>
      <c r="K208" s="41"/>
      <c r="L208" s="45"/>
      <c r="M208" s="267"/>
      <c r="N208" s="268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192</v>
      </c>
      <c r="AU208" s="18" t="s">
        <v>144</v>
      </c>
    </row>
    <row r="209" s="13" customFormat="1">
      <c r="A209" s="13"/>
      <c r="B209" s="232"/>
      <c r="C209" s="233"/>
      <c r="D209" s="234" t="s">
        <v>145</v>
      </c>
      <c r="E209" s="235" t="s">
        <v>1</v>
      </c>
      <c r="F209" s="236" t="s">
        <v>275</v>
      </c>
      <c r="G209" s="233"/>
      <c r="H209" s="237">
        <v>27.068999999999999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145</v>
      </c>
      <c r="AU209" s="243" t="s">
        <v>144</v>
      </c>
      <c r="AV209" s="13" t="s">
        <v>83</v>
      </c>
      <c r="AW209" s="13" t="s">
        <v>30</v>
      </c>
      <c r="AX209" s="13" t="s">
        <v>73</v>
      </c>
      <c r="AY209" s="243" t="s">
        <v>134</v>
      </c>
    </row>
    <row r="210" s="14" customFormat="1">
      <c r="A210" s="14"/>
      <c r="B210" s="244"/>
      <c r="C210" s="245"/>
      <c r="D210" s="234" t="s">
        <v>145</v>
      </c>
      <c r="E210" s="246" t="s">
        <v>1</v>
      </c>
      <c r="F210" s="247" t="s">
        <v>147</v>
      </c>
      <c r="G210" s="245"/>
      <c r="H210" s="248">
        <v>27.068999999999999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145</v>
      </c>
      <c r="AU210" s="254" t="s">
        <v>144</v>
      </c>
      <c r="AV210" s="14" t="s">
        <v>143</v>
      </c>
      <c r="AW210" s="14" t="s">
        <v>30</v>
      </c>
      <c r="AX210" s="14" t="s">
        <v>81</v>
      </c>
      <c r="AY210" s="254" t="s">
        <v>134</v>
      </c>
    </row>
    <row r="211" s="2" customFormat="1" ht="24.15" customHeight="1">
      <c r="A211" s="39"/>
      <c r="B211" s="40"/>
      <c r="C211" s="219" t="s">
        <v>276</v>
      </c>
      <c r="D211" s="219" t="s">
        <v>139</v>
      </c>
      <c r="E211" s="220" t="s">
        <v>277</v>
      </c>
      <c r="F211" s="221" t="s">
        <v>278</v>
      </c>
      <c r="G211" s="222" t="s">
        <v>279</v>
      </c>
      <c r="H211" s="223">
        <v>0.40400000000000003</v>
      </c>
      <c r="I211" s="224"/>
      <c r="J211" s="225">
        <f>ROUND(I211*H211,2)</f>
        <v>0</v>
      </c>
      <c r="K211" s="221" t="s">
        <v>243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202</v>
      </c>
      <c r="AT211" s="230" t="s">
        <v>139</v>
      </c>
      <c r="AU211" s="230" t="s">
        <v>144</v>
      </c>
      <c r="AY211" s="18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202</v>
      </c>
      <c r="BM211" s="230" t="s">
        <v>280</v>
      </c>
    </row>
    <row r="212" s="13" customFormat="1">
      <c r="A212" s="13"/>
      <c r="B212" s="232"/>
      <c r="C212" s="233"/>
      <c r="D212" s="234" t="s">
        <v>145</v>
      </c>
      <c r="E212" s="235" t="s">
        <v>1</v>
      </c>
      <c r="F212" s="236" t="s">
        <v>281</v>
      </c>
      <c r="G212" s="233"/>
      <c r="H212" s="237">
        <v>0.029000000000000001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145</v>
      </c>
      <c r="AU212" s="243" t="s">
        <v>144</v>
      </c>
      <c r="AV212" s="13" t="s">
        <v>83</v>
      </c>
      <c r="AW212" s="13" t="s">
        <v>30</v>
      </c>
      <c r="AX212" s="13" t="s">
        <v>73</v>
      </c>
      <c r="AY212" s="243" t="s">
        <v>134</v>
      </c>
    </row>
    <row r="213" s="13" customFormat="1">
      <c r="A213" s="13"/>
      <c r="B213" s="232"/>
      <c r="C213" s="233"/>
      <c r="D213" s="234" t="s">
        <v>145</v>
      </c>
      <c r="E213" s="235" t="s">
        <v>1</v>
      </c>
      <c r="F213" s="236" t="s">
        <v>282</v>
      </c>
      <c r="G213" s="233"/>
      <c r="H213" s="237">
        <v>0.375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145</v>
      </c>
      <c r="AU213" s="243" t="s">
        <v>144</v>
      </c>
      <c r="AV213" s="13" t="s">
        <v>83</v>
      </c>
      <c r="AW213" s="13" t="s">
        <v>30</v>
      </c>
      <c r="AX213" s="13" t="s">
        <v>73</v>
      </c>
      <c r="AY213" s="243" t="s">
        <v>134</v>
      </c>
    </row>
    <row r="214" s="14" customFormat="1">
      <c r="A214" s="14"/>
      <c r="B214" s="244"/>
      <c r="C214" s="245"/>
      <c r="D214" s="234" t="s">
        <v>145</v>
      </c>
      <c r="E214" s="246" t="s">
        <v>1</v>
      </c>
      <c r="F214" s="247" t="s">
        <v>147</v>
      </c>
      <c r="G214" s="245"/>
      <c r="H214" s="248">
        <v>0.40400000000000003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145</v>
      </c>
      <c r="AU214" s="254" t="s">
        <v>144</v>
      </c>
      <c r="AV214" s="14" t="s">
        <v>143</v>
      </c>
      <c r="AW214" s="14" t="s">
        <v>30</v>
      </c>
      <c r="AX214" s="14" t="s">
        <v>81</v>
      </c>
      <c r="AY214" s="254" t="s">
        <v>134</v>
      </c>
    </row>
    <row r="215" s="2" customFormat="1" ht="24.15" customHeight="1">
      <c r="A215" s="39"/>
      <c r="B215" s="40"/>
      <c r="C215" s="219" t="s">
        <v>283</v>
      </c>
      <c r="D215" s="219" t="s">
        <v>139</v>
      </c>
      <c r="E215" s="220" t="s">
        <v>284</v>
      </c>
      <c r="F215" s="221" t="s">
        <v>285</v>
      </c>
      <c r="G215" s="222" t="s">
        <v>233</v>
      </c>
      <c r="H215" s="223">
        <v>1.323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38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143</v>
      </c>
      <c r="AT215" s="230" t="s">
        <v>139</v>
      </c>
      <c r="AU215" s="230" t="s">
        <v>144</v>
      </c>
      <c r="AY215" s="18" t="s">
        <v>134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81</v>
      </c>
      <c r="BK215" s="231">
        <f>ROUND(I215*H215,2)</f>
        <v>0</v>
      </c>
      <c r="BL215" s="18" t="s">
        <v>143</v>
      </c>
      <c r="BM215" s="230" t="s">
        <v>286</v>
      </c>
    </row>
    <row r="216" s="13" customFormat="1">
      <c r="A216" s="13"/>
      <c r="B216" s="232"/>
      <c r="C216" s="233"/>
      <c r="D216" s="234" t="s">
        <v>145</v>
      </c>
      <c r="E216" s="235" t="s">
        <v>1</v>
      </c>
      <c r="F216" s="236" t="s">
        <v>287</v>
      </c>
      <c r="G216" s="233"/>
      <c r="H216" s="237">
        <v>1.323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145</v>
      </c>
      <c r="AU216" s="243" t="s">
        <v>144</v>
      </c>
      <c r="AV216" s="13" t="s">
        <v>83</v>
      </c>
      <c r="AW216" s="13" t="s">
        <v>30</v>
      </c>
      <c r="AX216" s="13" t="s">
        <v>73</v>
      </c>
      <c r="AY216" s="243" t="s">
        <v>134</v>
      </c>
    </row>
    <row r="217" s="14" customFormat="1">
      <c r="A217" s="14"/>
      <c r="B217" s="244"/>
      <c r="C217" s="245"/>
      <c r="D217" s="234" t="s">
        <v>145</v>
      </c>
      <c r="E217" s="246" t="s">
        <v>1</v>
      </c>
      <c r="F217" s="247" t="s">
        <v>147</v>
      </c>
      <c r="G217" s="245"/>
      <c r="H217" s="248">
        <v>1.323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145</v>
      </c>
      <c r="AU217" s="254" t="s">
        <v>144</v>
      </c>
      <c r="AV217" s="14" t="s">
        <v>143</v>
      </c>
      <c r="AW217" s="14" t="s">
        <v>30</v>
      </c>
      <c r="AX217" s="14" t="s">
        <v>81</v>
      </c>
      <c r="AY217" s="254" t="s">
        <v>134</v>
      </c>
    </row>
    <row r="218" s="2" customFormat="1" ht="16.5" customHeight="1">
      <c r="A218" s="39"/>
      <c r="B218" s="40"/>
      <c r="C218" s="255" t="s">
        <v>288</v>
      </c>
      <c r="D218" s="255" t="s">
        <v>188</v>
      </c>
      <c r="E218" s="256" t="s">
        <v>289</v>
      </c>
      <c r="F218" s="257" t="s">
        <v>290</v>
      </c>
      <c r="G218" s="258" t="s">
        <v>279</v>
      </c>
      <c r="H218" s="259">
        <v>1.323</v>
      </c>
      <c r="I218" s="260"/>
      <c r="J218" s="261">
        <f>ROUND(I218*H218,2)</f>
        <v>0</v>
      </c>
      <c r="K218" s="257" t="s">
        <v>175</v>
      </c>
      <c r="L218" s="262"/>
      <c r="M218" s="263" t="s">
        <v>1</v>
      </c>
      <c r="N218" s="264" t="s">
        <v>38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261</v>
      </c>
      <c r="AT218" s="230" t="s">
        <v>188</v>
      </c>
      <c r="AU218" s="230" t="s">
        <v>144</v>
      </c>
      <c r="AY218" s="18" t="s">
        <v>134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81</v>
      </c>
      <c r="BK218" s="231">
        <f>ROUND(I218*H218,2)</f>
        <v>0</v>
      </c>
      <c r="BL218" s="18" t="s">
        <v>202</v>
      </c>
      <c r="BM218" s="230" t="s">
        <v>291</v>
      </c>
    </row>
    <row r="219" s="13" customFormat="1">
      <c r="A219" s="13"/>
      <c r="B219" s="232"/>
      <c r="C219" s="233"/>
      <c r="D219" s="234" t="s">
        <v>145</v>
      </c>
      <c r="E219" s="235" t="s">
        <v>1</v>
      </c>
      <c r="F219" s="236" t="s">
        <v>287</v>
      </c>
      <c r="G219" s="233"/>
      <c r="H219" s="237">
        <v>1.323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145</v>
      </c>
      <c r="AU219" s="243" t="s">
        <v>144</v>
      </c>
      <c r="AV219" s="13" t="s">
        <v>83</v>
      </c>
      <c r="AW219" s="13" t="s">
        <v>30</v>
      </c>
      <c r="AX219" s="13" t="s">
        <v>73</v>
      </c>
      <c r="AY219" s="243" t="s">
        <v>134</v>
      </c>
    </row>
    <row r="220" s="14" customFormat="1">
      <c r="A220" s="14"/>
      <c r="B220" s="244"/>
      <c r="C220" s="245"/>
      <c r="D220" s="234" t="s">
        <v>145</v>
      </c>
      <c r="E220" s="246" t="s">
        <v>1</v>
      </c>
      <c r="F220" s="247" t="s">
        <v>147</v>
      </c>
      <c r="G220" s="245"/>
      <c r="H220" s="248">
        <v>1.323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145</v>
      </c>
      <c r="AU220" s="254" t="s">
        <v>144</v>
      </c>
      <c r="AV220" s="14" t="s">
        <v>143</v>
      </c>
      <c r="AW220" s="14" t="s">
        <v>30</v>
      </c>
      <c r="AX220" s="14" t="s">
        <v>81</v>
      </c>
      <c r="AY220" s="254" t="s">
        <v>134</v>
      </c>
    </row>
    <row r="221" s="2" customFormat="1" ht="24.15" customHeight="1">
      <c r="A221" s="39"/>
      <c r="B221" s="40"/>
      <c r="C221" s="219" t="s">
        <v>292</v>
      </c>
      <c r="D221" s="219" t="s">
        <v>139</v>
      </c>
      <c r="E221" s="220" t="s">
        <v>293</v>
      </c>
      <c r="F221" s="221" t="s">
        <v>294</v>
      </c>
      <c r="G221" s="222" t="s">
        <v>279</v>
      </c>
      <c r="H221" s="223">
        <v>46.017000000000003</v>
      </c>
      <c r="I221" s="224"/>
      <c r="J221" s="225">
        <f>ROUND(I221*H221,2)</f>
        <v>0</v>
      </c>
      <c r="K221" s="221" t="s">
        <v>243</v>
      </c>
      <c r="L221" s="45"/>
      <c r="M221" s="226" t="s">
        <v>1</v>
      </c>
      <c r="N221" s="227" t="s">
        <v>38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202</v>
      </c>
      <c r="AT221" s="230" t="s">
        <v>139</v>
      </c>
      <c r="AU221" s="230" t="s">
        <v>144</v>
      </c>
      <c r="AY221" s="18" t="s">
        <v>134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81</v>
      </c>
      <c r="BK221" s="231">
        <f>ROUND(I221*H221,2)</f>
        <v>0</v>
      </c>
      <c r="BL221" s="18" t="s">
        <v>202</v>
      </c>
      <c r="BM221" s="230" t="s">
        <v>295</v>
      </c>
    </row>
    <row r="222" s="2" customFormat="1">
      <c r="A222" s="39"/>
      <c r="B222" s="40"/>
      <c r="C222" s="41"/>
      <c r="D222" s="234" t="s">
        <v>192</v>
      </c>
      <c r="E222" s="41"/>
      <c r="F222" s="265" t="s">
        <v>296</v>
      </c>
      <c r="G222" s="41"/>
      <c r="H222" s="41"/>
      <c r="I222" s="266"/>
      <c r="J222" s="41"/>
      <c r="K222" s="41"/>
      <c r="L222" s="45"/>
      <c r="M222" s="267"/>
      <c r="N222" s="268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144</v>
      </c>
    </row>
    <row r="223" s="13" customFormat="1">
      <c r="A223" s="13"/>
      <c r="B223" s="232"/>
      <c r="C223" s="233"/>
      <c r="D223" s="234" t="s">
        <v>145</v>
      </c>
      <c r="E223" s="235" t="s">
        <v>1</v>
      </c>
      <c r="F223" s="236" t="s">
        <v>297</v>
      </c>
      <c r="G223" s="233"/>
      <c r="H223" s="237">
        <v>46.017000000000003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145</v>
      </c>
      <c r="AU223" s="243" t="s">
        <v>144</v>
      </c>
      <c r="AV223" s="13" t="s">
        <v>83</v>
      </c>
      <c r="AW223" s="13" t="s">
        <v>30</v>
      </c>
      <c r="AX223" s="13" t="s">
        <v>73</v>
      </c>
      <c r="AY223" s="243" t="s">
        <v>134</v>
      </c>
    </row>
    <row r="224" s="14" customFormat="1">
      <c r="A224" s="14"/>
      <c r="B224" s="244"/>
      <c r="C224" s="245"/>
      <c r="D224" s="234" t="s">
        <v>145</v>
      </c>
      <c r="E224" s="246" t="s">
        <v>1</v>
      </c>
      <c r="F224" s="247" t="s">
        <v>147</v>
      </c>
      <c r="G224" s="245"/>
      <c r="H224" s="248">
        <v>46.017000000000003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145</v>
      </c>
      <c r="AU224" s="254" t="s">
        <v>144</v>
      </c>
      <c r="AV224" s="14" t="s">
        <v>143</v>
      </c>
      <c r="AW224" s="14" t="s">
        <v>30</v>
      </c>
      <c r="AX224" s="14" t="s">
        <v>81</v>
      </c>
      <c r="AY224" s="254" t="s">
        <v>134</v>
      </c>
    </row>
    <row r="225" s="2" customFormat="1" ht="24.15" customHeight="1">
      <c r="A225" s="39"/>
      <c r="B225" s="40"/>
      <c r="C225" s="219" t="s">
        <v>298</v>
      </c>
      <c r="D225" s="219" t="s">
        <v>139</v>
      </c>
      <c r="E225" s="220" t="s">
        <v>299</v>
      </c>
      <c r="F225" s="221" t="s">
        <v>300</v>
      </c>
      <c r="G225" s="222" t="s">
        <v>279</v>
      </c>
      <c r="H225" s="223">
        <v>276.10199999999998</v>
      </c>
      <c r="I225" s="224"/>
      <c r="J225" s="225">
        <f>ROUND(I225*H225,2)</f>
        <v>0</v>
      </c>
      <c r="K225" s="221" t="s">
        <v>243</v>
      </c>
      <c r="L225" s="45"/>
      <c r="M225" s="226" t="s">
        <v>1</v>
      </c>
      <c r="N225" s="227" t="s">
        <v>38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202</v>
      </c>
      <c r="AT225" s="230" t="s">
        <v>139</v>
      </c>
      <c r="AU225" s="230" t="s">
        <v>144</v>
      </c>
      <c r="AY225" s="18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81</v>
      </c>
      <c r="BK225" s="231">
        <f>ROUND(I225*H225,2)</f>
        <v>0</v>
      </c>
      <c r="BL225" s="18" t="s">
        <v>202</v>
      </c>
      <c r="BM225" s="230" t="s">
        <v>301</v>
      </c>
    </row>
    <row r="226" s="2" customFormat="1">
      <c r="A226" s="39"/>
      <c r="B226" s="40"/>
      <c r="C226" s="41"/>
      <c r="D226" s="234" t="s">
        <v>192</v>
      </c>
      <c r="E226" s="41"/>
      <c r="F226" s="265" t="s">
        <v>296</v>
      </c>
      <c r="G226" s="41"/>
      <c r="H226" s="41"/>
      <c r="I226" s="266"/>
      <c r="J226" s="41"/>
      <c r="K226" s="41"/>
      <c r="L226" s="45"/>
      <c r="M226" s="267"/>
      <c r="N226" s="268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144</v>
      </c>
    </row>
    <row r="227" s="13" customFormat="1">
      <c r="A227" s="13"/>
      <c r="B227" s="232"/>
      <c r="C227" s="233"/>
      <c r="D227" s="234" t="s">
        <v>145</v>
      </c>
      <c r="E227" s="235" t="s">
        <v>1</v>
      </c>
      <c r="F227" s="236" t="s">
        <v>297</v>
      </c>
      <c r="G227" s="233"/>
      <c r="H227" s="237">
        <v>46.017000000000003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145</v>
      </c>
      <c r="AU227" s="243" t="s">
        <v>144</v>
      </c>
      <c r="AV227" s="13" t="s">
        <v>83</v>
      </c>
      <c r="AW227" s="13" t="s">
        <v>30</v>
      </c>
      <c r="AX227" s="13" t="s">
        <v>73</v>
      </c>
      <c r="AY227" s="243" t="s">
        <v>134</v>
      </c>
    </row>
    <row r="228" s="14" customFormat="1">
      <c r="A228" s="14"/>
      <c r="B228" s="244"/>
      <c r="C228" s="245"/>
      <c r="D228" s="234" t="s">
        <v>145</v>
      </c>
      <c r="E228" s="246" t="s">
        <v>1</v>
      </c>
      <c r="F228" s="247" t="s">
        <v>147</v>
      </c>
      <c r="G228" s="245"/>
      <c r="H228" s="248">
        <v>46.017000000000003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145</v>
      </c>
      <c r="AU228" s="254" t="s">
        <v>144</v>
      </c>
      <c r="AV228" s="14" t="s">
        <v>143</v>
      </c>
      <c r="AW228" s="14" t="s">
        <v>30</v>
      </c>
      <c r="AX228" s="14" t="s">
        <v>81</v>
      </c>
      <c r="AY228" s="254" t="s">
        <v>134</v>
      </c>
    </row>
    <row r="229" s="13" customFormat="1">
      <c r="A229" s="13"/>
      <c r="B229" s="232"/>
      <c r="C229" s="233"/>
      <c r="D229" s="234" t="s">
        <v>145</v>
      </c>
      <c r="E229" s="233"/>
      <c r="F229" s="236" t="s">
        <v>302</v>
      </c>
      <c r="G229" s="233"/>
      <c r="H229" s="237">
        <v>276.10199999999998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145</v>
      </c>
      <c r="AU229" s="243" t="s">
        <v>144</v>
      </c>
      <c r="AV229" s="13" t="s">
        <v>83</v>
      </c>
      <c r="AW229" s="13" t="s">
        <v>4</v>
      </c>
      <c r="AX229" s="13" t="s">
        <v>81</v>
      </c>
      <c r="AY229" s="243" t="s">
        <v>134</v>
      </c>
    </row>
    <row r="230" s="2" customFormat="1" ht="24.15" customHeight="1">
      <c r="A230" s="39"/>
      <c r="B230" s="40"/>
      <c r="C230" s="219" t="s">
        <v>303</v>
      </c>
      <c r="D230" s="219" t="s">
        <v>139</v>
      </c>
      <c r="E230" s="220" t="s">
        <v>304</v>
      </c>
      <c r="F230" s="221" t="s">
        <v>305</v>
      </c>
      <c r="G230" s="222" t="s">
        <v>279</v>
      </c>
      <c r="H230" s="223">
        <v>46.017000000000003</v>
      </c>
      <c r="I230" s="224"/>
      <c r="J230" s="225">
        <f>ROUND(I230*H230,2)</f>
        <v>0</v>
      </c>
      <c r="K230" s="221" t="s">
        <v>306</v>
      </c>
      <c r="L230" s="45"/>
      <c r="M230" s="226" t="s">
        <v>1</v>
      </c>
      <c r="N230" s="227" t="s">
        <v>38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202</v>
      </c>
      <c r="AT230" s="230" t="s">
        <v>139</v>
      </c>
      <c r="AU230" s="230" t="s">
        <v>144</v>
      </c>
      <c r="AY230" s="18" t="s">
        <v>134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81</v>
      </c>
      <c r="BK230" s="231">
        <f>ROUND(I230*H230,2)</f>
        <v>0</v>
      </c>
      <c r="BL230" s="18" t="s">
        <v>202</v>
      </c>
      <c r="BM230" s="230" t="s">
        <v>307</v>
      </c>
    </row>
    <row r="231" s="2" customFormat="1">
      <c r="A231" s="39"/>
      <c r="B231" s="40"/>
      <c r="C231" s="41"/>
      <c r="D231" s="234" t="s">
        <v>192</v>
      </c>
      <c r="E231" s="41"/>
      <c r="F231" s="265" t="s">
        <v>308</v>
      </c>
      <c r="G231" s="41"/>
      <c r="H231" s="41"/>
      <c r="I231" s="266"/>
      <c r="J231" s="41"/>
      <c r="K231" s="41"/>
      <c r="L231" s="45"/>
      <c r="M231" s="267"/>
      <c r="N231" s="26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192</v>
      </c>
      <c r="AU231" s="18" t="s">
        <v>144</v>
      </c>
    </row>
    <row r="232" s="13" customFormat="1">
      <c r="A232" s="13"/>
      <c r="B232" s="232"/>
      <c r="C232" s="233"/>
      <c r="D232" s="234" t="s">
        <v>145</v>
      </c>
      <c r="E232" s="235" t="s">
        <v>1</v>
      </c>
      <c r="F232" s="236" t="s">
        <v>309</v>
      </c>
      <c r="G232" s="233"/>
      <c r="H232" s="237">
        <v>46.017000000000003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145</v>
      </c>
      <c r="AU232" s="243" t="s">
        <v>144</v>
      </c>
      <c r="AV232" s="13" t="s">
        <v>83</v>
      </c>
      <c r="AW232" s="13" t="s">
        <v>30</v>
      </c>
      <c r="AX232" s="13" t="s">
        <v>73</v>
      </c>
      <c r="AY232" s="243" t="s">
        <v>134</v>
      </c>
    </row>
    <row r="233" s="14" customFormat="1">
      <c r="A233" s="14"/>
      <c r="B233" s="244"/>
      <c r="C233" s="245"/>
      <c r="D233" s="234" t="s">
        <v>145</v>
      </c>
      <c r="E233" s="246" t="s">
        <v>1</v>
      </c>
      <c r="F233" s="247" t="s">
        <v>147</v>
      </c>
      <c r="G233" s="245"/>
      <c r="H233" s="248">
        <v>46.017000000000003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145</v>
      </c>
      <c r="AU233" s="254" t="s">
        <v>144</v>
      </c>
      <c r="AV233" s="14" t="s">
        <v>143</v>
      </c>
      <c r="AW233" s="14" t="s">
        <v>30</v>
      </c>
      <c r="AX233" s="14" t="s">
        <v>81</v>
      </c>
      <c r="AY233" s="254" t="s">
        <v>134</v>
      </c>
    </row>
    <row r="234" s="2" customFormat="1" ht="16.5" customHeight="1">
      <c r="A234" s="39"/>
      <c r="B234" s="40"/>
      <c r="C234" s="219" t="s">
        <v>310</v>
      </c>
      <c r="D234" s="219" t="s">
        <v>139</v>
      </c>
      <c r="E234" s="220" t="s">
        <v>311</v>
      </c>
      <c r="F234" s="221" t="s">
        <v>312</v>
      </c>
      <c r="G234" s="222" t="s">
        <v>233</v>
      </c>
      <c r="H234" s="223">
        <v>1.153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202</v>
      </c>
      <c r="AT234" s="230" t="s">
        <v>139</v>
      </c>
      <c r="AU234" s="230" t="s">
        <v>144</v>
      </c>
      <c r="AY234" s="18" t="s">
        <v>134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202</v>
      </c>
      <c r="BM234" s="230" t="s">
        <v>313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314</v>
      </c>
      <c r="G235" s="233"/>
      <c r="H235" s="237">
        <v>0.87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145</v>
      </c>
      <c r="AU235" s="243" t="s">
        <v>144</v>
      </c>
      <c r="AV235" s="13" t="s">
        <v>83</v>
      </c>
      <c r="AW235" s="13" t="s">
        <v>30</v>
      </c>
      <c r="AX235" s="13" t="s">
        <v>73</v>
      </c>
      <c r="AY235" s="243" t="s">
        <v>134</v>
      </c>
    </row>
    <row r="236" s="13" customFormat="1">
      <c r="A236" s="13"/>
      <c r="B236" s="232"/>
      <c r="C236" s="233"/>
      <c r="D236" s="234" t="s">
        <v>145</v>
      </c>
      <c r="E236" s="235" t="s">
        <v>1</v>
      </c>
      <c r="F236" s="236" t="s">
        <v>315</v>
      </c>
      <c r="G236" s="233"/>
      <c r="H236" s="237">
        <v>0.28299999999999997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145</v>
      </c>
      <c r="AU236" s="243" t="s">
        <v>144</v>
      </c>
      <c r="AV236" s="13" t="s">
        <v>83</v>
      </c>
      <c r="AW236" s="13" t="s">
        <v>30</v>
      </c>
      <c r="AX236" s="13" t="s">
        <v>73</v>
      </c>
      <c r="AY236" s="243" t="s">
        <v>134</v>
      </c>
    </row>
    <row r="237" s="14" customFormat="1">
      <c r="A237" s="14"/>
      <c r="B237" s="244"/>
      <c r="C237" s="245"/>
      <c r="D237" s="234" t="s">
        <v>145</v>
      </c>
      <c r="E237" s="246" t="s">
        <v>1</v>
      </c>
      <c r="F237" s="247" t="s">
        <v>147</v>
      </c>
      <c r="G237" s="245"/>
      <c r="H237" s="248">
        <v>1.153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145</v>
      </c>
      <c r="AU237" s="254" t="s">
        <v>144</v>
      </c>
      <c r="AV237" s="14" t="s">
        <v>143</v>
      </c>
      <c r="AW237" s="14" t="s">
        <v>30</v>
      </c>
      <c r="AX237" s="14" t="s">
        <v>81</v>
      </c>
      <c r="AY237" s="254" t="s">
        <v>134</v>
      </c>
    </row>
    <row r="238" s="2" customFormat="1" ht="16.5" customHeight="1">
      <c r="A238" s="39"/>
      <c r="B238" s="40"/>
      <c r="C238" s="255" t="s">
        <v>316</v>
      </c>
      <c r="D238" s="255" t="s">
        <v>188</v>
      </c>
      <c r="E238" s="256" t="s">
        <v>317</v>
      </c>
      <c r="F238" s="257" t="s">
        <v>318</v>
      </c>
      <c r="G238" s="258" t="s">
        <v>279</v>
      </c>
      <c r="H238" s="259">
        <v>2.306</v>
      </c>
      <c r="I238" s="260"/>
      <c r="J238" s="261">
        <f>ROUND(I238*H238,2)</f>
        <v>0</v>
      </c>
      <c r="K238" s="257" t="s">
        <v>243</v>
      </c>
      <c r="L238" s="262"/>
      <c r="M238" s="263" t="s">
        <v>1</v>
      </c>
      <c r="N238" s="264" t="s">
        <v>38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261</v>
      </c>
      <c r="AT238" s="230" t="s">
        <v>188</v>
      </c>
      <c r="AU238" s="230" t="s">
        <v>144</v>
      </c>
      <c r="AY238" s="18" t="s">
        <v>134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81</v>
      </c>
      <c r="BK238" s="231">
        <f>ROUND(I238*H238,2)</f>
        <v>0</v>
      </c>
      <c r="BL238" s="18" t="s">
        <v>202</v>
      </c>
      <c r="BM238" s="230" t="s">
        <v>319</v>
      </c>
    </row>
    <row r="239" s="2" customFormat="1">
      <c r="A239" s="39"/>
      <c r="B239" s="40"/>
      <c r="C239" s="41"/>
      <c r="D239" s="234" t="s">
        <v>192</v>
      </c>
      <c r="E239" s="41"/>
      <c r="F239" s="265" t="s">
        <v>320</v>
      </c>
      <c r="G239" s="41"/>
      <c r="H239" s="41"/>
      <c r="I239" s="266"/>
      <c r="J239" s="41"/>
      <c r="K239" s="41"/>
      <c r="L239" s="45"/>
      <c r="M239" s="267"/>
      <c r="N239" s="26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192</v>
      </c>
      <c r="AU239" s="18" t="s">
        <v>144</v>
      </c>
    </row>
    <row r="240" s="13" customFormat="1">
      <c r="A240" s="13"/>
      <c r="B240" s="232"/>
      <c r="C240" s="233"/>
      <c r="D240" s="234" t="s">
        <v>145</v>
      </c>
      <c r="E240" s="235" t="s">
        <v>1</v>
      </c>
      <c r="F240" s="236" t="s">
        <v>321</v>
      </c>
      <c r="G240" s="233"/>
      <c r="H240" s="237">
        <v>2.306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145</v>
      </c>
      <c r="AU240" s="243" t="s">
        <v>144</v>
      </c>
      <c r="AV240" s="13" t="s">
        <v>83</v>
      </c>
      <c r="AW240" s="13" t="s">
        <v>30</v>
      </c>
      <c r="AX240" s="13" t="s">
        <v>73</v>
      </c>
      <c r="AY240" s="243" t="s">
        <v>134</v>
      </c>
    </row>
    <row r="241" s="14" customFormat="1">
      <c r="A241" s="14"/>
      <c r="B241" s="244"/>
      <c r="C241" s="245"/>
      <c r="D241" s="234" t="s">
        <v>145</v>
      </c>
      <c r="E241" s="246" t="s">
        <v>1</v>
      </c>
      <c r="F241" s="247" t="s">
        <v>147</v>
      </c>
      <c r="G241" s="245"/>
      <c r="H241" s="248">
        <v>2.306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145</v>
      </c>
      <c r="AU241" s="254" t="s">
        <v>144</v>
      </c>
      <c r="AV241" s="14" t="s">
        <v>143</v>
      </c>
      <c r="AW241" s="14" t="s">
        <v>30</v>
      </c>
      <c r="AX241" s="14" t="s">
        <v>81</v>
      </c>
      <c r="AY241" s="254" t="s">
        <v>134</v>
      </c>
    </row>
    <row r="242" s="2" customFormat="1" ht="16.5" customHeight="1">
      <c r="A242" s="39"/>
      <c r="B242" s="40"/>
      <c r="C242" s="219" t="s">
        <v>322</v>
      </c>
      <c r="D242" s="219" t="s">
        <v>139</v>
      </c>
      <c r="E242" s="220" t="s">
        <v>323</v>
      </c>
      <c r="F242" s="221" t="s">
        <v>324</v>
      </c>
      <c r="G242" s="222" t="s">
        <v>233</v>
      </c>
      <c r="H242" s="223">
        <v>0.314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202</v>
      </c>
      <c r="AT242" s="230" t="s">
        <v>139</v>
      </c>
      <c r="AU242" s="230" t="s">
        <v>144</v>
      </c>
      <c r="AY242" s="18" t="s">
        <v>134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202</v>
      </c>
      <c r="BM242" s="230" t="s">
        <v>325</v>
      </c>
    </row>
    <row r="243" s="13" customFormat="1">
      <c r="A243" s="13"/>
      <c r="B243" s="232"/>
      <c r="C243" s="233"/>
      <c r="D243" s="234" t="s">
        <v>145</v>
      </c>
      <c r="E243" s="235" t="s">
        <v>1</v>
      </c>
      <c r="F243" s="236" t="s">
        <v>326</v>
      </c>
      <c r="G243" s="233"/>
      <c r="H243" s="237">
        <v>0.314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145</v>
      </c>
      <c r="AU243" s="243" t="s">
        <v>144</v>
      </c>
      <c r="AV243" s="13" t="s">
        <v>83</v>
      </c>
      <c r="AW243" s="13" t="s">
        <v>30</v>
      </c>
      <c r="AX243" s="13" t="s">
        <v>73</v>
      </c>
      <c r="AY243" s="243" t="s">
        <v>134</v>
      </c>
    </row>
    <row r="244" s="14" customFormat="1">
      <c r="A244" s="14"/>
      <c r="B244" s="244"/>
      <c r="C244" s="245"/>
      <c r="D244" s="234" t="s">
        <v>145</v>
      </c>
      <c r="E244" s="246" t="s">
        <v>1</v>
      </c>
      <c r="F244" s="247" t="s">
        <v>147</v>
      </c>
      <c r="G244" s="245"/>
      <c r="H244" s="248">
        <v>0.314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145</v>
      </c>
      <c r="AU244" s="254" t="s">
        <v>144</v>
      </c>
      <c r="AV244" s="14" t="s">
        <v>143</v>
      </c>
      <c r="AW244" s="14" t="s">
        <v>30</v>
      </c>
      <c r="AX244" s="14" t="s">
        <v>81</v>
      </c>
      <c r="AY244" s="254" t="s">
        <v>134</v>
      </c>
    </row>
    <row r="245" s="2" customFormat="1" ht="16.5" customHeight="1">
      <c r="A245" s="39"/>
      <c r="B245" s="40"/>
      <c r="C245" s="255" t="s">
        <v>327</v>
      </c>
      <c r="D245" s="255" t="s">
        <v>188</v>
      </c>
      <c r="E245" s="256" t="s">
        <v>328</v>
      </c>
      <c r="F245" s="257" t="s">
        <v>329</v>
      </c>
      <c r="G245" s="258" t="s">
        <v>233</v>
      </c>
      <c r="H245" s="259">
        <v>0.314</v>
      </c>
      <c r="I245" s="260"/>
      <c r="J245" s="261">
        <f>ROUND(I245*H245,2)</f>
        <v>0</v>
      </c>
      <c r="K245" s="257" t="s">
        <v>1</v>
      </c>
      <c r="L245" s="262"/>
      <c r="M245" s="263" t="s">
        <v>1</v>
      </c>
      <c r="N245" s="264" t="s">
        <v>38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261</v>
      </c>
      <c r="AT245" s="230" t="s">
        <v>188</v>
      </c>
      <c r="AU245" s="230" t="s">
        <v>144</v>
      </c>
      <c r="AY245" s="18" t="s">
        <v>134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81</v>
      </c>
      <c r="BK245" s="231">
        <f>ROUND(I245*H245,2)</f>
        <v>0</v>
      </c>
      <c r="BL245" s="18" t="s">
        <v>202</v>
      </c>
      <c r="BM245" s="230" t="s">
        <v>330</v>
      </c>
    </row>
    <row r="246" s="13" customFormat="1">
      <c r="A246" s="13"/>
      <c r="B246" s="232"/>
      <c r="C246" s="233"/>
      <c r="D246" s="234" t="s">
        <v>145</v>
      </c>
      <c r="E246" s="235" t="s">
        <v>1</v>
      </c>
      <c r="F246" s="236" t="s">
        <v>326</v>
      </c>
      <c r="G246" s="233"/>
      <c r="H246" s="237">
        <v>0.314</v>
      </c>
      <c r="I246" s="238"/>
      <c r="J246" s="233"/>
      <c r="K246" s="233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145</v>
      </c>
      <c r="AU246" s="243" t="s">
        <v>144</v>
      </c>
      <c r="AV246" s="13" t="s">
        <v>83</v>
      </c>
      <c r="AW246" s="13" t="s">
        <v>30</v>
      </c>
      <c r="AX246" s="13" t="s">
        <v>73</v>
      </c>
      <c r="AY246" s="243" t="s">
        <v>134</v>
      </c>
    </row>
    <row r="247" s="14" customFormat="1">
      <c r="A247" s="14"/>
      <c r="B247" s="244"/>
      <c r="C247" s="245"/>
      <c r="D247" s="234" t="s">
        <v>145</v>
      </c>
      <c r="E247" s="246" t="s">
        <v>1</v>
      </c>
      <c r="F247" s="247" t="s">
        <v>147</v>
      </c>
      <c r="G247" s="245"/>
      <c r="H247" s="248">
        <v>0.314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145</v>
      </c>
      <c r="AU247" s="254" t="s">
        <v>144</v>
      </c>
      <c r="AV247" s="14" t="s">
        <v>143</v>
      </c>
      <c r="AW247" s="14" t="s">
        <v>30</v>
      </c>
      <c r="AX247" s="14" t="s">
        <v>81</v>
      </c>
      <c r="AY247" s="254" t="s">
        <v>134</v>
      </c>
    </row>
    <row r="248" s="2" customFormat="1" ht="24.15" customHeight="1">
      <c r="A248" s="39"/>
      <c r="B248" s="40"/>
      <c r="C248" s="219" t="s">
        <v>331</v>
      </c>
      <c r="D248" s="219" t="s">
        <v>139</v>
      </c>
      <c r="E248" s="220" t="s">
        <v>332</v>
      </c>
      <c r="F248" s="221" t="s">
        <v>333</v>
      </c>
      <c r="G248" s="222" t="s">
        <v>279</v>
      </c>
      <c r="H248" s="223">
        <v>50.399999999999999</v>
      </c>
      <c r="I248" s="224"/>
      <c r="J248" s="225">
        <f>ROUND(I248*H248,2)</f>
        <v>0</v>
      </c>
      <c r="K248" s="221" t="s">
        <v>243</v>
      </c>
      <c r="L248" s="45"/>
      <c r="M248" s="226" t="s">
        <v>1</v>
      </c>
      <c r="N248" s="227" t="s">
        <v>38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202</v>
      </c>
      <c r="AT248" s="230" t="s">
        <v>139</v>
      </c>
      <c r="AU248" s="230" t="s">
        <v>144</v>
      </c>
      <c r="AY248" s="18" t="s">
        <v>134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81</v>
      </c>
      <c r="BK248" s="231">
        <f>ROUND(I248*H248,2)</f>
        <v>0</v>
      </c>
      <c r="BL248" s="18" t="s">
        <v>202</v>
      </c>
      <c r="BM248" s="230" t="s">
        <v>334</v>
      </c>
    </row>
    <row r="249" s="13" customFormat="1">
      <c r="A249" s="13"/>
      <c r="B249" s="232"/>
      <c r="C249" s="233"/>
      <c r="D249" s="234" t="s">
        <v>145</v>
      </c>
      <c r="E249" s="235" t="s">
        <v>1</v>
      </c>
      <c r="F249" s="236" t="s">
        <v>335</v>
      </c>
      <c r="G249" s="233"/>
      <c r="H249" s="237">
        <v>50.399999999999999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145</v>
      </c>
      <c r="AU249" s="243" t="s">
        <v>144</v>
      </c>
      <c r="AV249" s="13" t="s">
        <v>83</v>
      </c>
      <c r="AW249" s="13" t="s">
        <v>30</v>
      </c>
      <c r="AX249" s="13" t="s">
        <v>73</v>
      </c>
      <c r="AY249" s="243" t="s">
        <v>134</v>
      </c>
    </row>
    <row r="250" s="14" customFormat="1">
      <c r="A250" s="14"/>
      <c r="B250" s="244"/>
      <c r="C250" s="245"/>
      <c r="D250" s="234" t="s">
        <v>145</v>
      </c>
      <c r="E250" s="246" t="s">
        <v>1</v>
      </c>
      <c r="F250" s="247" t="s">
        <v>147</v>
      </c>
      <c r="G250" s="245"/>
      <c r="H250" s="248">
        <v>50.399999999999999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145</v>
      </c>
      <c r="AU250" s="254" t="s">
        <v>144</v>
      </c>
      <c r="AV250" s="14" t="s">
        <v>143</v>
      </c>
      <c r="AW250" s="14" t="s">
        <v>30</v>
      </c>
      <c r="AX250" s="14" t="s">
        <v>81</v>
      </c>
      <c r="AY250" s="254" t="s">
        <v>134</v>
      </c>
    </row>
    <row r="251" s="2" customFormat="1" ht="16.5" customHeight="1">
      <c r="A251" s="39"/>
      <c r="B251" s="40"/>
      <c r="C251" s="255" t="s">
        <v>336</v>
      </c>
      <c r="D251" s="255" t="s">
        <v>188</v>
      </c>
      <c r="E251" s="256" t="s">
        <v>337</v>
      </c>
      <c r="F251" s="257" t="s">
        <v>338</v>
      </c>
      <c r="G251" s="258" t="s">
        <v>142</v>
      </c>
      <c r="H251" s="259">
        <v>3</v>
      </c>
      <c r="I251" s="260"/>
      <c r="J251" s="261">
        <f>ROUND(I251*H251,2)</f>
        <v>0</v>
      </c>
      <c r="K251" s="257" t="s">
        <v>1</v>
      </c>
      <c r="L251" s="262"/>
      <c r="M251" s="263" t="s">
        <v>1</v>
      </c>
      <c r="N251" s="264" t="s">
        <v>38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261</v>
      </c>
      <c r="AT251" s="230" t="s">
        <v>188</v>
      </c>
      <c r="AU251" s="230" t="s">
        <v>144</v>
      </c>
      <c r="AY251" s="18" t="s">
        <v>134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81</v>
      </c>
      <c r="BK251" s="231">
        <f>ROUND(I251*H251,2)</f>
        <v>0</v>
      </c>
      <c r="BL251" s="18" t="s">
        <v>202</v>
      </c>
      <c r="BM251" s="230" t="s">
        <v>339</v>
      </c>
    </row>
    <row r="252" s="13" customFormat="1">
      <c r="A252" s="13"/>
      <c r="B252" s="232"/>
      <c r="C252" s="233"/>
      <c r="D252" s="234" t="s">
        <v>145</v>
      </c>
      <c r="E252" s="235" t="s">
        <v>1</v>
      </c>
      <c r="F252" s="236" t="s">
        <v>340</v>
      </c>
      <c r="G252" s="233"/>
      <c r="H252" s="237">
        <v>3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145</v>
      </c>
      <c r="AU252" s="243" t="s">
        <v>144</v>
      </c>
      <c r="AV252" s="13" t="s">
        <v>83</v>
      </c>
      <c r="AW252" s="13" t="s">
        <v>30</v>
      </c>
      <c r="AX252" s="13" t="s">
        <v>73</v>
      </c>
      <c r="AY252" s="243" t="s">
        <v>134</v>
      </c>
    </row>
    <row r="253" s="14" customFormat="1">
      <c r="A253" s="14"/>
      <c r="B253" s="244"/>
      <c r="C253" s="245"/>
      <c r="D253" s="234" t="s">
        <v>145</v>
      </c>
      <c r="E253" s="246" t="s">
        <v>1</v>
      </c>
      <c r="F253" s="247" t="s">
        <v>147</v>
      </c>
      <c r="G253" s="245"/>
      <c r="H253" s="248">
        <v>3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145</v>
      </c>
      <c r="AU253" s="254" t="s">
        <v>144</v>
      </c>
      <c r="AV253" s="14" t="s">
        <v>143</v>
      </c>
      <c r="AW253" s="14" t="s">
        <v>30</v>
      </c>
      <c r="AX253" s="14" t="s">
        <v>81</v>
      </c>
      <c r="AY253" s="254" t="s">
        <v>134</v>
      </c>
    </row>
    <row r="254" s="12" customFormat="1" ht="22.8" customHeight="1">
      <c r="A254" s="12"/>
      <c r="B254" s="203"/>
      <c r="C254" s="204"/>
      <c r="D254" s="205" t="s">
        <v>72</v>
      </c>
      <c r="E254" s="217" t="s">
        <v>341</v>
      </c>
      <c r="F254" s="217" t="s">
        <v>342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P255</f>
        <v>0</v>
      </c>
      <c r="Q254" s="211"/>
      <c r="R254" s="212">
        <f>R255</f>
        <v>0</v>
      </c>
      <c r="S254" s="211"/>
      <c r="T254" s="213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81</v>
      </c>
      <c r="AT254" s="215" t="s">
        <v>72</v>
      </c>
      <c r="AU254" s="215" t="s">
        <v>81</v>
      </c>
      <c r="AY254" s="214" t="s">
        <v>134</v>
      </c>
      <c r="BK254" s="216">
        <f>BK255</f>
        <v>0</v>
      </c>
    </row>
    <row r="255" s="12" customFormat="1" ht="20.88" customHeight="1">
      <c r="A255" s="12"/>
      <c r="B255" s="203"/>
      <c r="C255" s="204"/>
      <c r="D255" s="205" t="s">
        <v>72</v>
      </c>
      <c r="E255" s="217" t="s">
        <v>343</v>
      </c>
      <c r="F255" s="217" t="s">
        <v>344</v>
      </c>
      <c r="G255" s="204"/>
      <c r="H255" s="204"/>
      <c r="I255" s="207"/>
      <c r="J255" s="218">
        <f>BK255</f>
        <v>0</v>
      </c>
      <c r="K255" s="204"/>
      <c r="L255" s="209"/>
      <c r="M255" s="210"/>
      <c r="N255" s="211"/>
      <c r="O255" s="211"/>
      <c r="P255" s="212">
        <f>SUM(P256:P280)</f>
        <v>0</v>
      </c>
      <c r="Q255" s="211"/>
      <c r="R255" s="212">
        <f>SUM(R256:R280)</f>
        <v>0</v>
      </c>
      <c r="S255" s="211"/>
      <c r="T255" s="213">
        <f>SUM(T256:T280)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4" t="s">
        <v>81</v>
      </c>
      <c r="AT255" s="215" t="s">
        <v>72</v>
      </c>
      <c r="AU255" s="215" t="s">
        <v>83</v>
      </c>
      <c r="AY255" s="214" t="s">
        <v>134</v>
      </c>
      <c r="BK255" s="216">
        <f>SUM(BK256:BK280)</f>
        <v>0</v>
      </c>
    </row>
    <row r="256" s="2" customFormat="1" ht="24.15" customHeight="1">
      <c r="A256" s="39"/>
      <c r="B256" s="40"/>
      <c r="C256" s="219" t="s">
        <v>345</v>
      </c>
      <c r="D256" s="219" t="s">
        <v>139</v>
      </c>
      <c r="E256" s="220" t="s">
        <v>346</v>
      </c>
      <c r="F256" s="221" t="s">
        <v>347</v>
      </c>
      <c r="G256" s="222" t="s">
        <v>150</v>
      </c>
      <c r="H256" s="223">
        <v>14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38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143</v>
      </c>
      <c r="AT256" s="230" t="s">
        <v>139</v>
      </c>
      <c r="AU256" s="230" t="s">
        <v>144</v>
      </c>
      <c r="AY256" s="18" t="s">
        <v>134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81</v>
      </c>
      <c r="BK256" s="231">
        <f>ROUND(I256*H256,2)</f>
        <v>0</v>
      </c>
      <c r="BL256" s="18" t="s">
        <v>143</v>
      </c>
      <c r="BM256" s="230" t="s">
        <v>348</v>
      </c>
    </row>
    <row r="257" s="2" customFormat="1">
      <c r="A257" s="39"/>
      <c r="B257" s="40"/>
      <c r="C257" s="41"/>
      <c r="D257" s="234" t="s">
        <v>192</v>
      </c>
      <c r="E257" s="41"/>
      <c r="F257" s="265" t="s">
        <v>349</v>
      </c>
      <c r="G257" s="41"/>
      <c r="H257" s="41"/>
      <c r="I257" s="266"/>
      <c r="J257" s="41"/>
      <c r="K257" s="41"/>
      <c r="L257" s="45"/>
      <c r="M257" s="267"/>
      <c r="N257" s="268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192</v>
      </c>
      <c r="AU257" s="18" t="s">
        <v>144</v>
      </c>
    </row>
    <row r="258" s="2" customFormat="1" ht="21.75" customHeight="1">
      <c r="A258" s="39"/>
      <c r="B258" s="40"/>
      <c r="C258" s="255" t="s">
        <v>350</v>
      </c>
      <c r="D258" s="255" t="s">
        <v>188</v>
      </c>
      <c r="E258" s="256" t="s">
        <v>351</v>
      </c>
      <c r="F258" s="257" t="s">
        <v>352</v>
      </c>
      <c r="G258" s="258" t="s">
        <v>150</v>
      </c>
      <c r="H258" s="259">
        <v>14</v>
      </c>
      <c r="I258" s="260"/>
      <c r="J258" s="261">
        <f>ROUND(I258*H258,2)</f>
        <v>0</v>
      </c>
      <c r="K258" s="257" t="s">
        <v>1</v>
      </c>
      <c r="L258" s="262"/>
      <c r="M258" s="263" t="s">
        <v>1</v>
      </c>
      <c r="N258" s="264" t="s">
        <v>38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183</v>
      </c>
      <c r="AT258" s="230" t="s">
        <v>188</v>
      </c>
      <c r="AU258" s="230" t="s">
        <v>144</v>
      </c>
      <c r="AY258" s="18" t="s">
        <v>134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143</v>
      </c>
      <c r="BM258" s="230" t="s">
        <v>353</v>
      </c>
    </row>
    <row r="259" s="2" customFormat="1" ht="24.15" customHeight="1">
      <c r="A259" s="39"/>
      <c r="B259" s="40"/>
      <c r="C259" s="219" t="s">
        <v>354</v>
      </c>
      <c r="D259" s="219" t="s">
        <v>139</v>
      </c>
      <c r="E259" s="220" t="s">
        <v>355</v>
      </c>
      <c r="F259" s="221" t="s">
        <v>356</v>
      </c>
      <c r="G259" s="222" t="s">
        <v>150</v>
      </c>
      <c r="H259" s="223">
        <v>2</v>
      </c>
      <c r="I259" s="224"/>
      <c r="J259" s="225">
        <f>ROUND(I259*H259,2)</f>
        <v>0</v>
      </c>
      <c r="K259" s="221" t="s">
        <v>1</v>
      </c>
      <c r="L259" s="45"/>
      <c r="M259" s="226" t="s">
        <v>1</v>
      </c>
      <c r="N259" s="227" t="s">
        <v>38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143</v>
      </c>
      <c r="AT259" s="230" t="s">
        <v>139</v>
      </c>
      <c r="AU259" s="230" t="s">
        <v>144</v>
      </c>
      <c r="AY259" s="18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81</v>
      </c>
      <c r="BK259" s="231">
        <f>ROUND(I259*H259,2)</f>
        <v>0</v>
      </c>
      <c r="BL259" s="18" t="s">
        <v>143</v>
      </c>
      <c r="BM259" s="230" t="s">
        <v>357</v>
      </c>
    </row>
    <row r="260" s="2" customFormat="1">
      <c r="A260" s="39"/>
      <c r="B260" s="40"/>
      <c r="C260" s="41"/>
      <c r="D260" s="234" t="s">
        <v>192</v>
      </c>
      <c r="E260" s="41"/>
      <c r="F260" s="265" t="s">
        <v>358</v>
      </c>
      <c r="G260" s="41"/>
      <c r="H260" s="41"/>
      <c r="I260" s="266"/>
      <c r="J260" s="41"/>
      <c r="K260" s="41"/>
      <c r="L260" s="45"/>
      <c r="M260" s="267"/>
      <c r="N260" s="268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192</v>
      </c>
      <c r="AU260" s="18" t="s">
        <v>144</v>
      </c>
    </row>
    <row r="261" s="2" customFormat="1" ht="21.75" customHeight="1">
      <c r="A261" s="39"/>
      <c r="B261" s="40"/>
      <c r="C261" s="255" t="s">
        <v>359</v>
      </c>
      <c r="D261" s="255" t="s">
        <v>188</v>
      </c>
      <c r="E261" s="256" t="s">
        <v>360</v>
      </c>
      <c r="F261" s="257" t="s">
        <v>361</v>
      </c>
      <c r="G261" s="258" t="s">
        <v>150</v>
      </c>
      <c r="H261" s="259">
        <v>2</v>
      </c>
      <c r="I261" s="260"/>
      <c r="J261" s="261">
        <f>ROUND(I261*H261,2)</f>
        <v>0</v>
      </c>
      <c r="K261" s="257" t="s">
        <v>1</v>
      </c>
      <c r="L261" s="262"/>
      <c r="M261" s="263" t="s">
        <v>1</v>
      </c>
      <c r="N261" s="264" t="s">
        <v>38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183</v>
      </c>
      <c r="AT261" s="230" t="s">
        <v>188</v>
      </c>
      <c r="AU261" s="230" t="s">
        <v>144</v>
      </c>
      <c r="AY261" s="18" t="s">
        <v>134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81</v>
      </c>
      <c r="BK261" s="231">
        <f>ROUND(I261*H261,2)</f>
        <v>0</v>
      </c>
      <c r="BL261" s="18" t="s">
        <v>143</v>
      </c>
      <c r="BM261" s="230" t="s">
        <v>362</v>
      </c>
    </row>
    <row r="262" s="2" customFormat="1" ht="24.15" customHeight="1">
      <c r="A262" s="39"/>
      <c r="B262" s="40"/>
      <c r="C262" s="219" t="s">
        <v>363</v>
      </c>
      <c r="D262" s="219" t="s">
        <v>139</v>
      </c>
      <c r="E262" s="220" t="s">
        <v>364</v>
      </c>
      <c r="F262" s="221" t="s">
        <v>365</v>
      </c>
      <c r="G262" s="222" t="s">
        <v>150</v>
      </c>
      <c r="H262" s="223">
        <v>1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38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143</v>
      </c>
      <c r="AT262" s="230" t="s">
        <v>139</v>
      </c>
      <c r="AU262" s="230" t="s">
        <v>144</v>
      </c>
      <c r="AY262" s="18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81</v>
      </c>
      <c r="BK262" s="231">
        <f>ROUND(I262*H262,2)</f>
        <v>0</v>
      </c>
      <c r="BL262" s="18" t="s">
        <v>143</v>
      </c>
      <c r="BM262" s="230" t="s">
        <v>366</v>
      </c>
    </row>
    <row r="263" s="2" customFormat="1">
      <c r="A263" s="39"/>
      <c r="B263" s="40"/>
      <c r="C263" s="41"/>
      <c r="D263" s="234" t="s">
        <v>192</v>
      </c>
      <c r="E263" s="41"/>
      <c r="F263" s="265" t="s">
        <v>367</v>
      </c>
      <c r="G263" s="41"/>
      <c r="H263" s="41"/>
      <c r="I263" s="266"/>
      <c r="J263" s="41"/>
      <c r="K263" s="41"/>
      <c r="L263" s="45"/>
      <c r="M263" s="267"/>
      <c r="N263" s="268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192</v>
      </c>
      <c r="AU263" s="18" t="s">
        <v>144</v>
      </c>
    </row>
    <row r="264" s="2" customFormat="1" ht="24.15" customHeight="1">
      <c r="A264" s="39"/>
      <c r="B264" s="40"/>
      <c r="C264" s="255" t="s">
        <v>368</v>
      </c>
      <c r="D264" s="255" t="s">
        <v>188</v>
      </c>
      <c r="E264" s="256" t="s">
        <v>369</v>
      </c>
      <c r="F264" s="257" t="s">
        <v>370</v>
      </c>
      <c r="G264" s="258" t="s">
        <v>150</v>
      </c>
      <c r="H264" s="259">
        <v>1</v>
      </c>
      <c r="I264" s="260"/>
      <c r="J264" s="261">
        <f>ROUND(I264*H264,2)</f>
        <v>0</v>
      </c>
      <c r="K264" s="257" t="s">
        <v>1</v>
      </c>
      <c r="L264" s="262"/>
      <c r="M264" s="263" t="s">
        <v>1</v>
      </c>
      <c r="N264" s="264" t="s">
        <v>38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183</v>
      </c>
      <c r="AT264" s="230" t="s">
        <v>188</v>
      </c>
      <c r="AU264" s="230" t="s">
        <v>144</v>
      </c>
      <c r="AY264" s="18" t="s">
        <v>134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81</v>
      </c>
      <c r="BK264" s="231">
        <f>ROUND(I264*H264,2)</f>
        <v>0</v>
      </c>
      <c r="BL264" s="18" t="s">
        <v>143</v>
      </c>
      <c r="BM264" s="230" t="s">
        <v>371</v>
      </c>
    </row>
    <row r="265" s="2" customFormat="1" ht="24.15" customHeight="1">
      <c r="A265" s="39"/>
      <c r="B265" s="40"/>
      <c r="C265" s="219" t="s">
        <v>186</v>
      </c>
      <c r="D265" s="219" t="s">
        <v>139</v>
      </c>
      <c r="E265" s="220" t="s">
        <v>372</v>
      </c>
      <c r="F265" s="221" t="s">
        <v>373</v>
      </c>
      <c r="G265" s="222" t="s">
        <v>150</v>
      </c>
      <c r="H265" s="223">
        <v>1</v>
      </c>
      <c r="I265" s="224"/>
      <c r="J265" s="225">
        <f>ROUND(I265*H265,2)</f>
        <v>0</v>
      </c>
      <c r="K265" s="221" t="s">
        <v>1</v>
      </c>
      <c r="L265" s="45"/>
      <c r="M265" s="226" t="s">
        <v>1</v>
      </c>
      <c r="N265" s="227" t="s">
        <v>38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143</v>
      </c>
      <c r="AT265" s="230" t="s">
        <v>139</v>
      </c>
      <c r="AU265" s="230" t="s">
        <v>144</v>
      </c>
      <c r="AY265" s="18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81</v>
      </c>
      <c r="BK265" s="231">
        <f>ROUND(I265*H265,2)</f>
        <v>0</v>
      </c>
      <c r="BL265" s="18" t="s">
        <v>143</v>
      </c>
      <c r="BM265" s="230" t="s">
        <v>374</v>
      </c>
    </row>
    <row r="266" s="2" customFormat="1">
      <c r="A266" s="39"/>
      <c r="B266" s="40"/>
      <c r="C266" s="41"/>
      <c r="D266" s="234" t="s">
        <v>192</v>
      </c>
      <c r="E266" s="41"/>
      <c r="F266" s="265" t="s">
        <v>375</v>
      </c>
      <c r="G266" s="41"/>
      <c r="H266" s="41"/>
      <c r="I266" s="266"/>
      <c r="J266" s="41"/>
      <c r="K266" s="41"/>
      <c r="L266" s="45"/>
      <c r="M266" s="267"/>
      <c r="N266" s="268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192</v>
      </c>
      <c r="AU266" s="18" t="s">
        <v>144</v>
      </c>
    </row>
    <row r="267" s="2" customFormat="1" ht="16.5" customHeight="1">
      <c r="A267" s="39"/>
      <c r="B267" s="40"/>
      <c r="C267" s="255" t="s">
        <v>376</v>
      </c>
      <c r="D267" s="255" t="s">
        <v>188</v>
      </c>
      <c r="E267" s="256" t="s">
        <v>377</v>
      </c>
      <c r="F267" s="257" t="s">
        <v>378</v>
      </c>
      <c r="G267" s="258" t="s">
        <v>150</v>
      </c>
      <c r="H267" s="259">
        <v>1</v>
      </c>
      <c r="I267" s="260"/>
      <c r="J267" s="261">
        <f>ROUND(I267*H267,2)</f>
        <v>0</v>
      </c>
      <c r="K267" s="257" t="s">
        <v>1</v>
      </c>
      <c r="L267" s="262"/>
      <c r="M267" s="263" t="s">
        <v>1</v>
      </c>
      <c r="N267" s="264" t="s">
        <v>38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183</v>
      </c>
      <c r="AT267" s="230" t="s">
        <v>188</v>
      </c>
      <c r="AU267" s="230" t="s">
        <v>144</v>
      </c>
      <c r="AY267" s="18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81</v>
      </c>
      <c r="BK267" s="231">
        <f>ROUND(I267*H267,2)</f>
        <v>0</v>
      </c>
      <c r="BL267" s="18" t="s">
        <v>143</v>
      </c>
      <c r="BM267" s="230" t="s">
        <v>379</v>
      </c>
    </row>
    <row r="268" s="2" customFormat="1" ht="21.75" customHeight="1">
      <c r="A268" s="39"/>
      <c r="B268" s="40"/>
      <c r="C268" s="219" t="s">
        <v>380</v>
      </c>
      <c r="D268" s="219" t="s">
        <v>139</v>
      </c>
      <c r="E268" s="220" t="s">
        <v>381</v>
      </c>
      <c r="F268" s="221" t="s">
        <v>382</v>
      </c>
      <c r="G268" s="222" t="s">
        <v>150</v>
      </c>
      <c r="H268" s="223">
        <v>4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143</v>
      </c>
      <c r="AT268" s="230" t="s">
        <v>139</v>
      </c>
      <c r="AU268" s="230" t="s">
        <v>144</v>
      </c>
      <c r="AY268" s="18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143</v>
      </c>
      <c r="BM268" s="230" t="s">
        <v>383</v>
      </c>
    </row>
    <row r="269" s="2" customFormat="1">
      <c r="A269" s="39"/>
      <c r="B269" s="40"/>
      <c r="C269" s="41"/>
      <c r="D269" s="234" t="s">
        <v>192</v>
      </c>
      <c r="E269" s="41"/>
      <c r="F269" s="265" t="s">
        <v>384</v>
      </c>
      <c r="G269" s="41"/>
      <c r="H269" s="41"/>
      <c r="I269" s="266"/>
      <c r="J269" s="41"/>
      <c r="K269" s="41"/>
      <c r="L269" s="45"/>
      <c r="M269" s="267"/>
      <c r="N269" s="26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144</v>
      </c>
    </row>
    <row r="270" s="2" customFormat="1" ht="16.5" customHeight="1">
      <c r="A270" s="39"/>
      <c r="B270" s="40"/>
      <c r="C270" s="255" t="s">
        <v>385</v>
      </c>
      <c r="D270" s="255" t="s">
        <v>188</v>
      </c>
      <c r="E270" s="256" t="s">
        <v>386</v>
      </c>
      <c r="F270" s="257" t="s">
        <v>387</v>
      </c>
      <c r="G270" s="258" t="s">
        <v>150</v>
      </c>
      <c r="H270" s="259">
        <v>4</v>
      </c>
      <c r="I270" s="260"/>
      <c r="J270" s="261">
        <f>ROUND(I270*H270,2)</f>
        <v>0</v>
      </c>
      <c r="K270" s="257" t="s">
        <v>1</v>
      </c>
      <c r="L270" s="262"/>
      <c r="M270" s="263" t="s">
        <v>1</v>
      </c>
      <c r="N270" s="264" t="s">
        <v>38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183</v>
      </c>
      <c r="AT270" s="230" t="s">
        <v>188</v>
      </c>
      <c r="AU270" s="230" t="s">
        <v>144</v>
      </c>
      <c r="AY270" s="18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81</v>
      </c>
      <c r="BK270" s="231">
        <f>ROUND(I270*H270,2)</f>
        <v>0</v>
      </c>
      <c r="BL270" s="18" t="s">
        <v>143</v>
      </c>
      <c r="BM270" s="230" t="s">
        <v>388</v>
      </c>
    </row>
    <row r="271" s="2" customFormat="1" ht="16.5" customHeight="1">
      <c r="A271" s="39"/>
      <c r="B271" s="40"/>
      <c r="C271" s="219" t="s">
        <v>389</v>
      </c>
      <c r="D271" s="219" t="s">
        <v>139</v>
      </c>
      <c r="E271" s="220" t="s">
        <v>390</v>
      </c>
      <c r="F271" s="221" t="s">
        <v>391</v>
      </c>
      <c r="G271" s="222" t="s">
        <v>142</v>
      </c>
      <c r="H271" s="223">
        <v>199.02000000000001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38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143</v>
      </c>
      <c r="AT271" s="230" t="s">
        <v>139</v>
      </c>
      <c r="AU271" s="230" t="s">
        <v>144</v>
      </c>
      <c r="AY271" s="18" t="s">
        <v>134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143</v>
      </c>
      <c r="BM271" s="230" t="s">
        <v>392</v>
      </c>
    </row>
    <row r="272" s="13" customFormat="1">
      <c r="A272" s="13"/>
      <c r="B272" s="232"/>
      <c r="C272" s="233"/>
      <c r="D272" s="234" t="s">
        <v>145</v>
      </c>
      <c r="E272" s="235" t="s">
        <v>1</v>
      </c>
      <c r="F272" s="236" t="s">
        <v>393</v>
      </c>
      <c r="G272" s="233"/>
      <c r="H272" s="237">
        <v>186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145</v>
      </c>
      <c r="AU272" s="243" t="s">
        <v>144</v>
      </c>
      <c r="AV272" s="13" t="s">
        <v>83</v>
      </c>
      <c r="AW272" s="13" t="s">
        <v>30</v>
      </c>
      <c r="AX272" s="13" t="s">
        <v>73</v>
      </c>
      <c r="AY272" s="243" t="s">
        <v>134</v>
      </c>
    </row>
    <row r="273" s="14" customFormat="1">
      <c r="A273" s="14"/>
      <c r="B273" s="244"/>
      <c r="C273" s="245"/>
      <c r="D273" s="234" t="s">
        <v>145</v>
      </c>
      <c r="E273" s="246" t="s">
        <v>1</v>
      </c>
      <c r="F273" s="247" t="s">
        <v>147</v>
      </c>
      <c r="G273" s="245"/>
      <c r="H273" s="248">
        <v>186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145</v>
      </c>
      <c r="AU273" s="254" t="s">
        <v>144</v>
      </c>
      <c r="AV273" s="14" t="s">
        <v>143</v>
      </c>
      <c r="AW273" s="14" t="s">
        <v>30</v>
      </c>
      <c r="AX273" s="14" t="s">
        <v>81</v>
      </c>
      <c r="AY273" s="254" t="s">
        <v>134</v>
      </c>
    </row>
    <row r="274" s="13" customFormat="1">
      <c r="A274" s="13"/>
      <c r="B274" s="232"/>
      <c r="C274" s="233"/>
      <c r="D274" s="234" t="s">
        <v>145</v>
      </c>
      <c r="E274" s="233"/>
      <c r="F274" s="236" t="s">
        <v>394</v>
      </c>
      <c r="G274" s="233"/>
      <c r="H274" s="237">
        <v>199.02000000000001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145</v>
      </c>
      <c r="AU274" s="243" t="s">
        <v>144</v>
      </c>
      <c r="AV274" s="13" t="s">
        <v>83</v>
      </c>
      <c r="AW274" s="13" t="s">
        <v>4</v>
      </c>
      <c r="AX274" s="13" t="s">
        <v>81</v>
      </c>
      <c r="AY274" s="243" t="s">
        <v>134</v>
      </c>
    </row>
    <row r="275" s="2" customFormat="1" ht="16.5" customHeight="1">
      <c r="A275" s="39"/>
      <c r="B275" s="40"/>
      <c r="C275" s="255" t="s">
        <v>395</v>
      </c>
      <c r="D275" s="255" t="s">
        <v>188</v>
      </c>
      <c r="E275" s="256" t="s">
        <v>396</v>
      </c>
      <c r="F275" s="257" t="s">
        <v>397</v>
      </c>
      <c r="G275" s="258" t="s">
        <v>142</v>
      </c>
      <c r="H275" s="259">
        <v>199.02000000000001</v>
      </c>
      <c r="I275" s="260"/>
      <c r="J275" s="261">
        <f>ROUND(I275*H275,2)</f>
        <v>0</v>
      </c>
      <c r="K275" s="257" t="s">
        <v>1</v>
      </c>
      <c r="L275" s="262"/>
      <c r="M275" s="263" t="s">
        <v>1</v>
      </c>
      <c r="N275" s="264" t="s">
        <v>38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183</v>
      </c>
      <c r="AT275" s="230" t="s">
        <v>188</v>
      </c>
      <c r="AU275" s="230" t="s">
        <v>144</v>
      </c>
      <c r="AY275" s="18" t="s">
        <v>134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81</v>
      </c>
      <c r="BK275" s="231">
        <f>ROUND(I275*H275,2)</f>
        <v>0</v>
      </c>
      <c r="BL275" s="18" t="s">
        <v>143</v>
      </c>
      <c r="BM275" s="230" t="s">
        <v>398</v>
      </c>
    </row>
    <row r="276" s="2" customFormat="1">
      <c r="A276" s="39"/>
      <c r="B276" s="40"/>
      <c r="C276" s="41"/>
      <c r="D276" s="234" t="s">
        <v>192</v>
      </c>
      <c r="E276" s="41"/>
      <c r="F276" s="265" t="s">
        <v>399</v>
      </c>
      <c r="G276" s="41"/>
      <c r="H276" s="41"/>
      <c r="I276" s="266"/>
      <c r="J276" s="41"/>
      <c r="K276" s="41"/>
      <c r="L276" s="45"/>
      <c r="M276" s="267"/>
      <c r="N276" s="26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144</v>
      </c>
    </row>
    <row r="277" s="13" customFormat="1">
      <c r="A277" s="13"/>
      <c r="B277" s="232"/>
      <c r="C277" s="233"/>
      <c r="D277" s="234" t="s">
        <v>145</v>
      </c>
      <c r="E277" s="235" t="s">
        <v>1</v>
      </c>
      <c r="F277" s="236" t="s">
        <v>393</v>
      </c>
      <c r="G277" s="233"/>
      <c r="H277" s="237">
        <v>186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145</v>
      </c>
      <c r="AU277" s="243" t="s">
        <v>144</v>
      </c>
      <c r="AV277" s="13" t="s">
        <v>83</v>
      </c>
      <c r="AW277" s="13" t="s">
        <v>30</v>
      </c>
      <c r="AX277" s="13" t="s">
        <v>73</v>
      </c>
      <c r="AY277" s="243" t="s">
        <v>134</v>
      </c>
    </row>
    <row r="278" s="14" customFormat="1">
      <c r="A278" s="14"/>
      <c r="B278" s="244"/>
      <c r="C278" s="245"/>
      <c r="D278" s="234" t="s">
        <v>145</v>
      </c>
      <c r="E278" s="246" t="s">
        <v>1</v>
      </c>
      <c r="F278" s="247" t="s">
        <v>147</v>
      </c>
      <c r="G278" s="245"/>
      <c r="H278" s="248">
        <v>186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145</v>
      </c>
      <c r="AU278" s="254" t="s">
        <v>144</v>
      </c>
      <c r="AV278" s="14" t="s">
        <v>143</v>
      </c>
      <c r="AW278" s="14" t="s">
        <v>30</v>
      </c>
      <c r="AX278" s="14" t="s">
        <v>81</v>
      </c>
      <c r="AY278" s="254" t="s">
        <v>134</v>
      </c>
    </row>
    <row r="279" s="13" customFormat="1">
      <c r="A279" s="13"/>
      <c r="B279" s="232"/>
      <c r="C279" s="233"/>
      <c r="D279" s="234" t="s">
        <v>145</v>
      </c>
      <c r="E279" s="233"/>
      <c r="F279" s="236" t="s">
        <v>394</v>
      </c>
      <c r="G279" s="233"/>
      <c r="H279" s="237">
        <v>199.02000000000001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145</v>
      </c>
      <c r="AU279" s="243" t="s">
        <v>144</v>
      </c>
      <c r="AV279" s="13" t="s">
        <v>83</v>
      </c>
      <c r="AW279" s="13" t="s">
        <v>4</v>
      </c>
      <c r="AX279" s="13" t="s">
        <v>81</v>
      </c>
      <c r="AY279" s="243" t="s">
        <v>134</v>
      </c>
    </row>
    <row r="280" s="2" customFormat="1" ht="16.5" customHeight="1">
      <c r="A280" s="39"/>
      <c r="B280" s="40"/>
      <c r="C280" s="219" t="s">
        <v>191</v>
      </c>
      <c r="D280" s="219" t="s">
        <v>139</v>
      </c>
      <c r="E280" s="220" t="s">
        <v>400</v>
      </c>
      <c r="F280" s="221" t="s">
        <v>401</v>
      </c>
      <c r="G280" s="222" t="s">
        <v>402</v>
      </c>
      <c r="H280" s="290"/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38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143</v>
      </c>
      <c r="AT280" s="230" t="s">
        <v>139</v>
      </c>
      <c r="AU280" s="230" t="s">
        <v>144</v>
      </c>
      <c r="AY280" s="18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81</v>
      </c>
      <c r="BK280" s="231">
        <f>ROUND(I280*H280,2)</f>
        <v>0</v>
      </c>
      <c r="BL280" s="18" t="s">
        <v>143</v>
      </c>
      <c r="BM280" s="230" t="s">
        <v>403</v>
      </c>
    </row>
    <row r="281" s="12" customFormat="1" ht="25.92" customHeight="1">
      <c r="A281" s="12"/>
      <c r="B281" s="203"/>
      <c r="C281" s="204"/>
      <c r="D281" s="205" t="s">
        <v>72</v>
      </c>
      <c r="E281" s="206" t="s">
        <v>188</v>
      </c>
      <c r="F281" s="206" t="s">
        <v>404</v>
      </c>
      <c r="G281" s="204"/>
      <c r="H281" s="204"/>
      <c r="I281" s="207"/>
      <c r="J281" s="208">
        <f>BK281</f>
        <v>0</v>
      </c>
      <c r="K281" s="204"/>
      <c r="L281" s="209"/>
      <c r="M281" s="210"/>
      <c r="N281" s="211"/>
      <c r="O281" s="211"/>
      <c r="P281" s="212">
        <f>P282</f>
        <v>0</v>
      </c>
      <c r="Q281" s="211"/>
      <c r="R281" s="212">
        <f>R282</f>
        <v>0</v>
      </c>
      <c r="S281" s="211"/>
      <c r="T281" s="213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144</v>
      </c>
      <c r="AT281" s="215" t="s">
        <v>72</v>
      </c>
      <c r="AU281" s="215" t="s">
        <v>73</v>
      </c>
      <c r="AY281" s="214" t="s">
        <v>134</v>
      </c>
      <c r="BK281" s="216">
        <f>BK282</f>
        <v>0</v>
      </c>
    </row>
    <row r="282" s="12" customFormat="1" ht="22.8" customHeight="1">
      <c r="A282" s="12"/>
      <c r="B282" s="203"/>
      <c r="C282" s="204"/>
      <c r="D282" s="205" t="s">
        <v>72</v>
      </c>
      <c r="E282" s="217" t="s">
        <v>405</v>
      </c>
      <c r="F282" s="217" t="s">
        <v>406</v>
      </c>
      <c r="G282" s="204"/>
      <c r="H282" s="204"/>
      <c r="I282" s="207"/>
      <c r="J282" s="218">
        <f>BK282</f>
        <v>0</v>
      </c>
      <c r="K282" s="204"/>
      <c r="L282" s="209"/>
      <c r="M282" s="210"/>
      <c r="N282" s="211"/>
      <c r="O282" s="211"/>
      <c r="P282" s="212">
        <f>SUM(P283:P288)</f>
        <v>0</v>
      </c>
      <c r="Q282" s="211"/>
      <c r="R282" s="212">
        <f>SUM(R283:R288)</f>
        <v>0</v>
      </c>
      <c r="S282" s="211"/>
      <c r="T282" s="213">
        <f>SUM(T283:T288)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4" t="s">
        <v>144</v>
      </c>
      <c r="AT282" s="215" t="s">
        <v>72</v>
      </c>
      <c r="AU282" s="215" t="s">
        <v>81</v>
      </c>
      <c r="AY282" s="214" t="s">
        <v>134</v>
      </c>
      <c r="BK282" s="216">
        <f>SUM(BK283:BK288)</f>
        <v>0</v>
      </c>
    </row>
    <row r="283" s="2" customFormat="1" ht="33" customHeight="1">
      <c r="A283" s="39"/>
      <c r="B283" s="40"/>
      <c r="C283" s="219" t="s">
        <v>407</v>
      </c>
      <c r="D283" s="219" t="s">
        <v>139</v>
      </c>
      <c r="E283" s="220" t="s">
        <v>408</v>
      </c>
      <c r="F283" s="221" t="s">
        <v>409</v>
      </c>
      <c r="G283" s="222" t="s">
        <v>142</v>
      </c>
      <c r="H283" s="223">
        <v>6</v>
      </c>
      <c r="I283" s="224"/>
      <c r="J283" s="225">
        <f>ROUND(I283*H283,2)</f>
        <v>0</v>
      </c>
      <c r="K283" s="221" t="s">
        <v>306</v>
      </c>
      <c r="L283" s="45"/>
      <c r="M283" s="226" t="s">
        <v>1</v>
      </c>
      <c r="N283" s="227" t="s">
        <v>38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202</v>
      </c>
      <c r="AT283" s="230" t="s">
        <v>139</v>
      </c>
      <c r="AU283" s="230" t="s">
        <v>83</v>
      </c>
      <c r="AY283" s="18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81</v>
      </c>
      <c r="BK283" s="231">
        <f>ROUND(I283*H283,2)</f>
        <v>0</v>
      </c>
      <c r="BL283" s="18" t="s">
        <v>202</v>
      </c>
      <c r="BM283" s="230" t="s">
        <v>410</v>
      </c>
    </row>
    <row r="284" s="13" customFormat="1">
      <c r="A284" s="13"/>
      <c r="B284" s="232"/>
      <c r="C284" s="233"/>
      <c r="D284" s="234" t="s">
        <v>145</v>
      </c>
      <c r="E284" s="235" t="s">
        <v>1</v>
      </c>
      <c r="F284" s="236" t="s">
        <v>411</v>
      </c>
      <c r="G284" s="233"/>
      <c r="H284" s="237">
        <v>6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145</v>
      </c>
      <c r="AU284" s="243" t="s">
        <v>83</v>
      </c>
      <c r="AV284" s="13" t="s">
        <v>83</v>
      </c>
      <c r="AW284" s="13" t="s">
        <v>30</v>
      </c>
      <c r="AX284" s="13" t="s">
        <v>73</v>
      </c>
      <c r="AY284" s="243" t="s">
        <v>134</v>
      </c>
    </row>
    <row r="285" s="14" customFormat="1">
      <c r="A285" s="14"/>
      <c r="B285" s="244"/>
      <c r="C285" s="245"/>
      <c r="D285" s="234" t="s">
        <v>145</v>
      </c>
      <c r="E285" s="246" t="s">
        <v>1</v>
      </c>
      <c r="F285" s="247" t="s">
        <v>147</v>
      </c>
      <c r="G285" s="245"/>
      <c r="H285" s="248">
        <v>6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145</v>
      </c>
      <c r="AU285" s="254" t="s">
        <v>83</v>
      </c>
      <c r="AV285" s="14" t="s">
        <v>143</v>
      </c>
      <c r="AW285" s="14" t="s">
        <v>30</v>
      </c>
      <c r="AX285" s="14" t="s">
        <v>81</v>
      </c>
      <c r="AY285" s="254" t="s">
        <v>134</v>
      </c>
    </row>
    <row r="286" s="2" customFormat="1" ht="16.5" customHeight="1">
      <c r="A286" s="39"/>
      <c r="B286" s="40"/>
      <c r="C286" s="255" t="s">
        <v>412</v>
      </c>
      <c r="D286" s="255" t="s">
        <v>188</v>
      </c>
      <c r="E286" s="256" t="s">
        <v>413</v>
      </c>
      <c r="F286" s="257" t="s">
        <v>414</v>
      </c>
      <c r="G286" s="258" t="s">
        <v>174</v>
      </c>
      <c r="H286" s="259">
        <v>6</v>
      </c>
      <c r="I286" s="260"/>
      <c r="J286" s="261">
        <f>ROUND(I286*H286,2)</f>
        <v>0</v>
      </c>
      <c r="K286" s="257" t="s">
        <v>1</v>
      </c>
      <c r="L286" s="262"/>
      <c r="M286" s="263" t="s">
        <v>1</v>
      </c>
      <c r="N286" s="264" t="s">
        <v>38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261</v>
      </c>
      <c r="AT286" s="230" t="s">
        <v>188</v>
      </c>
      <c r="AU286" s="230" t="s">
        <v>83</v>
      </c>
      <c r="AY286" s="18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81</v>
      </c>
      <c r="BK286" s="231">
        <f>ROUND(I286*H286,2)</f>
        <v>0</v>
      </c>
      <c r="BL286" s="18" t="s">
        <v>202</v>
      </c>
      <c r="BM286" s="230" t="s">
        <v>415</v>
      </c>
    </row>
    <row r="287" s="13" customFormat="1">
      <c r="A287" s="13"/>
      <c r="B287" s="232"/>
      <c r="C287" s="233"/>
      <c r="D287" s="234" t="s">
        <v>145</v>
      </c>
      <c r="E287" s="235" t="s">
        <v>1</v>
      </c>
      <c r="F287" s="236" t="s">
        <v>411</v>
      </c>
      <c r="G287" s="233"/>
      <c r="H287" s="237">
        <v>6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145</v>
      </c>
      <c r="AU287" s="243" t="s">
        <v>83</v>
      </c>
      <c r="AV287" s="13" t="s">
        <v>83</v>
      </c>
      <c r="AW287" s="13" t="s">
        <v>30</v>
      </c>
      <c r="AX287" s="13" t="s">
        <v>73</v>
      </c>
      <c r="AY287" s="243" t="s">
        <v>134</v>
      </c>
    </row>
    <row r="288" s="14" customFormat="1">
      <c r="A288" s="14"/>
      <c r="B288" s="244"/>
      <c r="C288" s="245"/>
      <c r="D288" s="234" t="s">
        <v>145</v>
      </c>
      <c r="E288" s="246" t="s">
        <v>1</v>
      </c>
      <c r="F288" s="247" t="s">
        <v>147</v>
      </c>
      <c r="G288" s="245"/>
      <c r="H288" s="248">
        <v>6</v>
      </c>
      <c r="I288" s="249"/>
      <c r="J288" s="245"/>
      <c r="K288" s="245"/>
      <c r="L288" s="250"/>
      <c r="M288" s="291"/>
      <c r="N288" s="292"/>
      <c r="O288" s="292"/>
      <c r="P288" s="292"/>
      <c r="Q288" s="292"/>
      <c r="R288" s="292"/>
      <c r="S288" s="292"/>
      <c r="T288" s="29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145</v>
      </c>
      <c r="AU288" s="254" t="s">
        <v>83</v>
      </c>
      <c r="AV288" s="14" t="s">
        <v>143</v>
      </c>
      <c r="AW288" s="14" t="s">
        <v>30</v>
      </c>
      <c r="AX288" s="14" t="s">
        <v>81</v>
      </c>
      <c r="AY288" s="254" t="s">
        <v>134</v>
      </c>
    </row>
    <row r="289" s="2" customFormat="1" ht="6.96" customHeight="1">
      <c r="A289" s="39"/>
      <c r="B289" s="67"/>
      <c r="C289" s="68"/>
      <c r="D289" s="68"/>
      <c r="E289" s="68"/>
      <c r="F289" s="68"/>
      <c r="G289" s="68"/>
      <c r="H289" s="68"/>
      <c r="I289" s="68"/>
      <c r="J289" s="68"/>
      <c r="K289" s="68"/>
      <c r="L289" s="45"/>
      <c r="M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</row>
  </sheetData>
  <sheetProtection sheet="1" autoFilter="0" formatColumns="0" formatRows="0" objects="1" scenarios="1" spinCount="100000" saltValue="FdYQpSBLqhg0dj4Y4WX3y8A844ZB8AQFAYvC4Eg0OH387sRZUP/0s7NIDKuEyircYmtlsHw8LLsbbrXomrB4cw==" hashValue="rXOPILPOL/oB7lZIlGUMvQm98BfG7dB3MUU1pLd7FKnWlFaMyQj/dtnUEycv7ueLKdgj51dRcF4cZ1fnSLJCTQ==" algorithmName="SHA-512" password="CC35"/>
  <autoFilter ref="C127:K288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ROUND(J156,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ROUND((SUM(BE156:BE1128)),  2)</f>
        <v>0</v>
      </c>
      <c r="G33" s="39"/>
      <c r="H33" s="39"/>
      <c r="I33" s="156">
        <v>0.20999999999999999</v>
      </c>
      <c r="J33" s="155">
        <f>ROUND(((SUM(BE156:BE1128))*I33),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ROUND((SUM(BF156:BF1128)),  2)</f>
        <v>0</v>
      </c>
      <c r="G34" s="39"/>
      <c r="H34" s="39"/>
      <c r="I34" s="156">
        <v>0.12</v>
      </c>
      <c r="J34" s="155">
        <f>ROUND(((SUM(BF156:BF1128))*I34),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ROUND((SUM(BG156:BG1128)),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ROUND((SUM(BH156:BH1128)),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ROUND((SUM(BI156:BI1128)),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651B - Trol. trať Tolstého-Legionářů - křižovatka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J156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J157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J158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J176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J207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J208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4.88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J210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86"/>
      <c r="C106" s="187"/>
      <c r="D106" s="188" t="s">
        <v>417</v>
      </c>
      <c r="E106" s="189"/>
      <c r="F106" s="189"/>
      <c r="G106" s="189"/>
      <c r="H106" s="189"/>
      <c r="I106" s="189"/>
      <c r="J106" s="190">
        <f>J233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4.88" customHeight="1">
      <c r="A107" s="10"/>
      <c r="B107" s="186"/>
      <c r="C107" s="187"/>
      <c r="D107" s="188" t="s">
        <v>114</v>
      </c>
      <c r="E107" s="189"/>
      <c r="F107" s="189"/>
      <c r="G107" s="189"/>
      <c r="H107" s="189"/>
      <c r="I107" s="189"/>
      <c r="J107" s="190">
        <f>J240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4.88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J384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4.88" customHeight="1">
      <c r="A109" s="10"/>
      <c r="B109" s="186"/>
      <c r="C109" s="187"/>
      <c r="D109" s="188" t="s">
        <v>418</v>
      </c>
      <c r="E109" s="189"/>
      <c r="F109" s="189"/>
      <c r="G109" s="189"/>
      <c r="H109" s="189"/>
      <c r="I109" s="189"/>
      <c r="J109" s="190">
        <f>J408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6"/>
      <c r="C110" s="187"/>
      <c r="D110" s="188" t="s">
        <v>419</v>
      </c>
      <c r="E110" s="189"/>
      <c r="F110" s="189"/>
      <c r="G110" s="189"/>
      <c r="H110" s="189"/>
      <c r="I110" s="189"/>
      <c r="J110" s="190">
        <f>J428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4.88" customHeight="1">
      <c r="A111" s="10"/>
      <c r="B111" s="186"/>
      <c r="C111" s="187"/>
      <c r="D111" s="188" t="s">
        <v>109</v>
      </c>
      <c r="E111" s="189"/>
      <c r="F111" s="189"/>
      <c r="G111" s="189"/>
      <c r="H111" s="189"/>
      <c r="I111" s="189"/>
      <c r="J111" s="190">
        <f>J429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4.88" customHeight="1">
      <c r="A112" s="10"/>
      <c r="B112" s="186"/>
      <c r="C112" s="187"/>
      <c r="D112" s="188" t="s">
        <v>111</v>
      </c>
      <c r="E112" s="189"/>
      <c r="F112" s="189"/>
      <c r="G112" s="189"/>
      <c r="H112" s="189"/>
      <c r="I112" s="189"/>
      <c r="J112" s="190">
        <f>J441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4.88" customHeight="1">
      <c r="A113" s="10"/>
      <c r="B113" s="186"/>
      <c r="C113" s="187"/>
      <c r="D113" s="188" t="s">
        <v>113</v>
      </c>
      <c r="E113" s="189"/>
      <c r="F113" s="189"/>
      <c r="G113" s="189"/>
      <c r="H113" s="189"/>
      <c r="I113" s="189"/>
      <c r="J113" s="190">
        <f>J447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4.88" customHeight="1">
      <c r="A114" s="10"/>
      <c r="B114" s="186"/>
      <c r="C114" s="187"/>
      <c r="D114" s="188" t="s">
        <v>116</v>
      </c>
      <c r="E114" s="189"/>
      <c r="F114" s="189"/>
      <c r="G114" s="189"/>
      <c r="H114" s="189"/>
      <c r="I114" s="189"/>
      <c r="J114" s="190">
        <f>J470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6"/>
      <c r="C115" s="187"/>
      <c r="D115" s="188" t="s">
        <v>420</v>
      </c>
      <c r="E115" s="189"/>
      <c r="F115" s="189"/>
      <c r="G115" s="189"/>
      <c r="H115" s="189"/>
      <c r="I115" s="189"/>
      <c r="J115" s="190">
        <f>J532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4.88" customHeight="1">
      <c r="A116" s="10"/>
      <c r="B116" s="186"/>
      <c r="C116" s="187"/>
      <c r="D116" s="188" t="s">
        <v>109</v>
      </c>
      <c r="E116" s="189"/>
      <c r="F116" s="189"/>
      <c r="G116" s="189"/>
      <c r="H116" s="189"/>
      <c r="I116" s="189"/>
      <c r="J116" s="190">
        <f>J533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4.88" customHeight="1">
      <c r="A117" s="10"/>
      <c r="B117" s="186"/>
      <c r="C117" s="187"/>
      <c r="D117" s="188" t="s">
        <v>111</v>
      </c>
      <c r="E117" s="189"/>
      <c r="F117" s="189"/>
      <c r="G117" s="189"/>
      <c r="H117" s="189"/>
      <c r="I117" s="189"/>
      <c r="J117" s="190">
        <f>J544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4.88" customHeight="1">
      <c r="A118" s="10"/>
      <c r="B118" s="186"/>
      <c r="C118" s="187"/>
      <c r="D118" s="188" t="s">
        <v>113</v>
      </c>
      <c r="E118" s="189"/>
      <c r="F118" s="189"/>
      <c r="G118" s="189"/>
      <c r="H118" s="189"/>
      <c r="I118" s="189"/>
      <c r="J118" s="190">
        <f>J552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4.88" customHeight="1">
      <c r="A119" s="10"/>
      <c r="B119" s="186"/>
      <c r="C119" s="187"/>
      <c r="D119" s="188" t="s">
        <v>417</v>
      </c>
      <c r="E119" s="189"/>
      <c r="F119" s="189"/>
      <c r="G119" s="189"/>
      <c r="H119" s="189"/>
      <c r="I119" s="189"/>
      <c r="J119" s="190">
        <f>J591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4.88" customHeight="1">
      <c r="A120" s="10"/>
      <c r="B120" s="186"/>
      <c r="C120" s="187"/>
      <c r="D120" s="188" t="s">
        <v>114</v>
      </c>
      <c r="E120" s="189"/>
      <c r="F120" s="189"/>
      <c r="G120" s="189"/>
      <c r="H120" s="189"/>
      <c r="I120" s="189"/>
      <c r="J120" s="190">
        <f>J597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4.88" customHeight="1">
      <c r="A121" s="10"/>
      <c r="B121" s="186"/>
      <c r="C121" s="187"/>
      <c r="D121" s="188" t="s">
        <v>418</v>
      </c>
      <c r="E121" s="189"/>
      <c r="F121" s="189"/>
      <c r="G121" s="189"/>
      <c r="H121" s="189"/>
      <c r="I121" s="189"/>
      <c r="J121" s="190">
        <f>J726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4.88" customHeight="1">
      <c r="A122" s="10"/>
      <c r="B122" s="186"/>
      <c r="C122" s="187"/>
      <c r="D122" s="188" t="s">
        <v>116</v>
      </c>
      <c r="E122" s="189"/>
      <c r="F122" s="189"/>
      <c r="G122" s="189"/>
      <c r="H122" s="189"/>
      <c r="I122" s="189"/>
      <c r="J122" s="190">
        <f>J744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86"/>
      <c r="C123" s="187"/>
      <c r="D123" s="188" t="s">
        <v>421</v>
      </c>
      <c r="E123" s="189"/>
      <c r="F123" s="189"/>
      <c r="G123" s="189"/>
      <c r="H123" s="189"/>
      <c r="I123" s="189"/>
      <c r="J123" s="190">
        <f>J785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4.88" customHeight="1">
      <c r="A124" s="10"/>
      <c r="B124" s="186"/>
      <c r="C124" s="187"/>
      <c r="D124" s="188" t="s">
        <v>109</v>
      </c>
      <c r="E124" s="189"/>
      <c r="F124" s="189"/>
      <c r="G124" s="189"/>
      <c r="H124" s="189"/>
      <c r="I124" s="189"/>
      <c r="J124" s="190">
        <f>J786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4.88" customHeight="1">
      <c r="A125" s="10"/>
      <c r="B125" s="186"/>
      <c r="C125" s="187"/>
      <c r="D125" s="188" t="s">
        <v>113</v>
      </c>
      <c r="E125" s="189"/>
      <c r="F125" s="189"/>
      <c r="G125" s="189"/>
      <c r="H125" s="189"/>
      <c r="I125" s="189"/>
      <c r="J125" s="190">
        <f>J801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4.88" customHeight="1">
      <c r="A126" s="10"/>
      <c r="B126" s="186"/>
      <c r="C126" s="187"/>
      <c r="D126" s="188" t="s">
        <v>417</v>
      </c>
      <c r="E126" s="189"/>
      <c r="F126" s="189"/>
      <c r="G126" s="189"/>
      <c r="H126" s="189"/>
      <c r="I126" s="189"/>
      <c r="J126" s="190">
        <f>J810</f>
        <v>0</v>
      </c>
      <c r="K126" s="187"/>
      <c r="L126" s="191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4.88" customHeight="1">
      <c r="A127" s="10"/>
      <c r="B127" s="186"/>
      <c r="C127" s="187"/>
      <c r="D127" s="188" t="s">
        <v>114</v>
      </c>
      <c r="E127" s="189"/>
      <c r="F127" s="189"/>
      <c r="G127" s="189"/>
      <c r="H127" s="189"/>
      <c r="I127" s="189"/>
      <c r="J127" s="190">
        <f>J813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10" customFormat="1" ht="14.88" customHeight="1">
      <c r="A128" s="10"/>
      <c r="B128" s="186"/>
      <c r="C128" s="187"/>
      <c r="D128" s="188" t="s">
        <v>418</v>
      </c>
      <c r="E128" s="189"/>
      <c r="F128" s="189"/>
      <c r="G128" s="189"/>
      <c r="H128" s="189"/>
      <c r="I128" s="189"/>
      <c r="J128" s="190">
        <f>J899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hidden="1" s="10" customFormat="1" ht="14.88" customHeight="1">
      <c r="A129" s="10"/>
      <c r="B129" s="186"/>
      <c r="C129" s="187"/>
      <c r="D129" s="188" t="s">
        <v>116</v>
      </c>
      <c r="E129" s="189"/>
      <c r="F129" s="189"/>
      <c r="G129" s="189"/>
      <c r="H129" s="189"/>
      <c r="I129" s="189"/>
      <c r="J129" s="190">
        <f>J915</f>
        <v>0</v>
      </c>
      <c r="K129" s="187"/>
      <c r="L129" s="191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hidden="1" s="10" customFormat="1" ht="19.92" customHeight="1">
      <c r="A130" s="10"/>
      <c r="B130" s="186"/>
      <c r="C130" s="187"/>
      <c r="D130" s="188" t="s">
        <v>115</v>
      </c>
      <c r="E130" s="189"/>
      <c r="F130" s="189"/>
      <c r="G130" s="189"/>
      <c r="H130" s="189"/>
      <c r="I130" s="189"/>
      <c r="J130" s="190">
        <f>J922</f>
        <v>0</v>
      </c>
      <c r="K130" s="187"/>
      <c r="L130" s="191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hidden="1" s="10" customFormat="1" ht="14.88" customHeight="1">
      <c r="A131" s="10"/>
      <c r="B131" s="186"/>
      <c r="C131" s="187"/>
      <c r="D131" s="188" t="s">
        <v>109</v>
      </c>
      <c r="E131" s="189"/>
      <c r="F131" s="189"/>
      <c r="G131" s="189"/>
      <c r="H131" s="189"/>
      <c r="I131" s="189"/>
      <c r="J131" s="190">
        <f>J923</f>
        <v>0</v>
      </c>
      <c r="K131" s="187"/>
      <c r="L131" s="191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hidden="1" s="10" customFormat="1" ht="14.88" customHeight="1">
      <c r="A132" s="10"/>
      <c r="B132" s="186"/>
      <c r="C132" s="187"/>
      <c r="D132" s="188" t="s">
        <v>116</v>
      </c>
      <c r="E132" s="189"/>
      <c r="F132" s="189"/>
      <c r="G132" s="189"/>
      <c r="H132" s="189"/>
      <c r="I132" s="189"/>
      <c r="J132" s="190">
        <f>J926</f>
        <v>0</v>
      </c>
      <c r="K132" s="187"/>
      <c r="L132" s="191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hidden="1" s="10" customFormat="1" ht="14.88" customHeight="1">
      <c r="A133" s="10"/>
      <c r="B133" s="186"/>
      <c r="C133" s="187"/>
      <c r="D133" s="188" t="s">
        <v>422</v>
      </c>
      <c r="E133" s="189"/>
      <c r="F133" s="189"/>
      <c r="G133" s="189"/>
      <c r="H133" s="189"/>
      <c r="I133" s="189"/>
      <c r="J133" s="190">
        <f>J1091</f>
        <v>0</v>
      </c>
      <c r="K133" s="187"/>
      <c r="L133" s="191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hidden="1" s="9" customFormat="1" ht="24.96" customHeight="1">
      <c r="A134" s="9"/>
      <c r="B134" s="180"/>
      <c r="C134" s="181"/>
      <c r="D134" s="182" t="s">
        <v>117</v>
      </c>
      <c r="E134" s="183"/>
      <c r="F134" s="183"/>
      <c r="G134" s="183"/>
      <c r="H134" s="183"/>
      <c r="I134" s="183"/>
      <c r="J134" s="184">
        <f>J1101</f>
        <v>0</v>
      </c>
      <c r="K134" s="181"/>
      <c r="L134" s="185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hidden="1" s="10" customFormat="1" ht="19.92" customHeight="1">
      <c r="A135" s="10"/>
      <c r="B135" s="186"/>
      <c r="C135" s="187"/>
      <c r="D135" s="188" t="s">
        <v>423</v>
      </c>
      <c r="E135" s="189"/>
      <c r="F135" s="189"/>
      <c r="G135" s="189"/>
      <c r="H135" s="189"/>
      <c r="I135" s="189"/>
      <c r="J135" s="190">
        <f>J1102</f>
        <v>0</v>
      </c>
      <c r="K135" s="187"/>
      <c r="L135" s="191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hidden="1" s="10" customFormat="1" ht="19.92" customHeight="1">
      <c r="A136" s="10"/>
      <c r="B136" s="186"/>
      <c r="C136" s="187"/>
      <c r="D136" s="188" t="s">
        <v>118</v>
      </c>
      <c r="E136" s="189"/>
      <c r="F136" s="189"/>
      <c r="G136" s="189"/>
      <c r="H136" s="189"/>
      <c r="I136" s="189"/>
      <c r="J136" s="190">
        <f>J1122</f>
        <v>0</v>
      </c>
      <c r="K136" s="187"/>
      <c r="L136" s="191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hidden="1" s="2" customFormat="1" ht="21.84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hidden="1" s="2" customFormat="1" ht="6.96" customHeight="1">
      <c r="A138" s="39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hidden="1"/>
    <row r="140" hidden="1"/>
    <row r="141" hidden="1"/>
    <row r="142" s="2" customFormat="1" ht="6.96" customHeight="1">
      <c r="A142" s="39"/>
      <c r="B142" s="69"/>
      <c r="C142" s="70"/>
      <c r="D142" s="70"/>
      <c r="E142" s="70"/>
      <c r="F142" s="70"/>
      <c r="G142" s="70"/>
      <c r="H142" s="70"/>
      <c r="I142" s="70"/>
      <c r="J142" s="70"/>
      <c r="K142" s="70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24.96" customHeight="1">
      <c r="A143" s="39"/>
      <c r="B143" s="40"/>
      <c r="C143" s="24" t="s">
        <v>119</v>
      </c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6.96" customHeight="1">
      <c r="A144" s="39"/>
      <c r="B144" s="40"/>
      <c r="C144" s="41"/>
      <c r="D144" s="41"/>
      <c r="E144" s="41"/>
      <c r="F144" s="41"/>
      <c r="G144" s="41"/>
      <c r="H144" s="41"/>
      <c r="I144" s="41"/>
      <c r="J144" s="41"/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2" customHeight="1">
      <c r="A145" s="39"/>
      <c r="B145" s="40"/>
      <c r="C145" s="33" t="s">
        <v>16</v>
      </c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6.5" customHeight="1">
      <c r="A146" s="39"/>
      <c r="B146" s="40"/>
      <c r="C146" s="41"/>
      <c r="D146" s="41"/>
      <c r="E146" s="175" t="str">
        <f>E7</f>
        <v>Jihlava, TBUS Legionářů-etapizace</v>
      </c>
      <c r="F146" s="33"/>
      <c r="G146" s="33"/>
      <c r="H146" s="33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2" customHeight="1">
      <c r="A147" s="39"/>
      <c r="B147" s="40"/>
      <c r="C147" s="33" t="s">
        <v>100</v>
      </c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6.5" customHeight="1">
      <c r="A148" s="39"/>
      <c r="B148" s="40"/>
      <c r="C148" s="41"/>
      <c r="D148" s="41"/>
      <c r="E148" s="77" t="str">
        <f>E9</f>
        <v>SO 651B - Trol. trať Tolstého-Legionářů - křižovatka</v>
      </c>
      <c r="F148" s="41"/>
      <c r="G148" s="41"/>
      <c r="H148" s="41"/>
      <c r="I148" s="41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6.96" customHeight="1">
      <c r="A149" s="39"/>
      <c r="B149" s="40"/>
      <c r="C149" s="41"/>
      <c r="D149" s="41"/>
      <c r="E149" s="41"/>
      <c r="F149" s="41"/>
      <c r="G149" s="41"/>
      <c r="H149" s="41"/>
      <c r="I149" s="41"/>
      <c r="J149" s="41"/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2" customFormat="1" ht="12" customHeight="1">
      <c r="A150" s="39"/>
      <c r="B150" s="40"/>
      <c r="C150" s="33" t="s">
        <v>20</v>
      </c>
      <c r="D150" s="41"/>
      <c r="E150" s="41"/>
      <c r="F150" s="28" t="str">
        <f>F12</f>
        <v xml:space="preserve"> </v>
      </c>
      <c r="G150" s="41"/>
      <c r="H150" s="41"/>
      <c r="I150" s="33" t="s">
        <v>22</v>
      </c>
      <c r="J150" s="80" t="str">
        <f>IF(J12="","",J12)</f>
        <v>6.3.2025</v>
      </c>
      <c r="K150" s="41"/>
      <c r="L150" s="64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6.96" customHeight="1">
      <c r="A151" s="39"/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64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2" s="2" customFormat="1" ht="15.15" customHeight="1">
      <c r="A152" s="39"/>
      <c r="B152" s="40"/>
      <c r="C152" s="33" t="s">
        <v>24</v>
      </c>
      <c r="D152" s="41"/>
      <c r="E152" s="41"/>
      <c r="F152" s="28" t="str">
        <f>E15</f>
        <v xml:space="preserve"> </v>
      </c>
      <c r="G152" s="41"/>
      <c r="H152" s="41"/>
      <c r="I152" s="33" t="s">
        <v>29</v>
      </c>
      <c r="J152" s="37" t="str">
        <f>E21</f>
        <v xml:space="preserve"> </v>
      </c>
      <c r="K152" s="41"/>
      <c r="L152" s="64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  <row r="153" s="2" customFormat="1" ht="15.15" customHeight="1">
      <c r="A153" s="39"/>
      <c r="B153" s="40"/>
      <c r="C153" s="33" t="s">
        <v>27</v>
      </c>
      <c r="D153" s="41"/>
      <c r="E153" s="41"/>
      <c r="F153" s="28" t="str">
        <f>IF(E18="","",E18)</f>
        <v>Vyplň údaj</v>
      </c>
      <c r="G153" s="41"/>
      <c r="H153" s="41"/>
      <c r="I153" s="33" t="s">
        <v>31</v>
      </c>
      <c r="J153" s="37" t="str">
        <f>E24</f>
        <v xml:space="preserve"> </v>
      </c>
      <c r="K153" s="41"/>
      <c r="L153" s="64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  <row r="154" s="2" customFormat="1" ht="10.32" customHeight="1">
      <c r="A154" s="39"/>
      <c r="B154" s="40"/>
      <c r="C154" s="41"/>
      <c r="D154" s="41"/>
      <c r="E154" s="41"/>
      <c r="F154" s="41"/>
      <c r="G154" s="41"/>
      <c r="H154" s="41"/>
      <c r="I154" s="41"/>
      <c r="J154" s="41"/>
      <c r="K154" s="41"/>
      <c r="L154" s="64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  <row r="155" s="11" customFormat="1" ht="29.28" customHeight="1">
      <c r="A155" s="192"/>
      <c r="B155" s="193"/>
      <c r="C155" s="194" t="s">
        <v>120</v>
      </c>
      <c r="D155" s="195" t="s">
        <v>58</v>
      </c>
      <c r="E155" s="195" t="s">
        <v>54</v>
      </c>
      <c r="F155" s="195" t="s">
        <v>55</v>
      </c>
      <c r="G155" s="195" t="s">
        <v>121</v>
      </c>
      <c r="H155" s="195" t="s">
        <v>122</v>
      </c>
      <c r="I155" s="195" t="s">
        <v>123</v>
      </c>
      <c r="J155" s="195" t="s">
        <v>104</v>
      </c>
      <c r="K155" s="196" t="s">
        <v>124</v>
      </c>
      <c r="L155" s="197"/>
      <c r="M155" s="101" t="s">
        <v>1</v>
      </c>
      <c r="N155" s="102" t="s">
        <v>37</v>
      </c>
      <c r="O155" s="102" t="s">
        <v>125</v>
      </c>
      <c r="P155" s="102" t="s">
        <v>126</v>
      </c>
      <c r="Q155" s="102" t="s">
        <v>127</v>
      </c>
      <c r="R155" s="102" t="s">
        <v>128</v>
      </c>
      <c r="S155" s="102" t="s">
        <v>129</v>
      </c>
      <c r="T155" s="103" t="s">
        <v>130</v>
      </c>
      <c r="U155" s="192"/>
      <c r="V155" s="192"/>
      <c r="W155" s="192"/>
      <c r="X155" s="192"/>
      <c r="Y155" s="192"/>
      <c r="Z155" s="192"/>
      <c r="AA155" s="192"/>
      <c r="AB155" s="192"/>
      <c r="AC155" s="192"/>
      <c r="AD155" s="192"/>
      <c r="AE155" s="192"/>
    </row>
    <row r="156" s="2" customFormat="1" ht="22.8" customHeight="1">
      <c r="A156" s="39"/>
      <c r="B156" s="40"/>
      <c r="C156" s="108" t="s">
        <v>131</v>
      </c>
      <c r="D156" s="41"/>
      <c r="E156" s="41"/>
      <c r="F156" s="41"/>
      <c r="G156" s="41"/>
      <c r="H156" s="41"/>
      <c r="I156" s="41"/>
      <c r="J156" s="198">
        <f>BK156</f>
        <v>0</v>
      </c>
      <c r="K156" s="41"/>
      <c r="L156" s="45"/>
      <c r="M156" s="104"/>
      <c r="N156" s="199"/>
      <c r="O156" s="105"/>
      <c r="P156" s="200">
        <f>P157+P1101</f>
        <v>0</v>
      </c>
      <c r="Q156" s="105"/>
      <c r="R156" s="200">
        <f>R157+R1101</f>
        <v>0</v>
      </c>
      <c r="S156" s="105"/>
      <c r="T156" s="201">
        <f>T157+T1101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72</v>
      </c>
      <c r="AU156" s="18" t="s">
        <v>106</v>
      </c>
      <c r="BK156" s="202">
        <f>BK157+BK1101</f>
        <v>0</v>
      </c>
    </row>
    <row r="157" s="12" customFormat="1" ht="25.92" customHeight="1">
      <c r="A157" s="12"/>
      <c r="B157" s="203"/>
      <c r="C157" s="204"/>
      <c r="D157" s="205" t="s">
        <v>72</v>
      </c>
      <c r="E157" s="206" t="s">
        <v>132</v>
      </c>
      <c r="F157" s="206" t="s">
        <v>133</v>
      </c>
      <c r="G157" s="204"/>
      <c r="H157" s="204"/>
      <c r="I157" s="207"/>
      <c r="J157" s="208">
        <f>BK157</f>
        <v>0</v>
      </c>
      <c r="K157" s="204"/>
      <c r="L157" s="209"/>
      <c r="M157" s="210"/>
      <c r="N157" s="211"/>
      <c r="O157" s="211"/>
      <c r="P157" s="212">
        <f>P158+P207+P428+P532+P785+P922</f>
        <v>0</v>
      </c>
      <c r="Q157" s="211"/>
      <c r="R157" s="212">
        <f>R158+R207+R428+R532+R785+R922</f>
        <v>0</v>
      </c>
      <c r="S157" s="211"/>
      <c r="T157" s="213">
        <f>T158+T207+T428+T532+T785+T922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81</v>
      </c>
      <c r="AT157" s="215" t="s">
        <v>72</v>
      </c>
      <c r="AU157" s="215" t="s">
        <v>73</v>
      </c>
      <c r="AY157" s="214" t="s">
        <v>134</v>
      </c>
      <c r="BK157" s="216">
        <f>BK158+BK207+BK428+BK532+BK785+BK922</f>
        <v>0</v>
      </c>
    </row>
    <row r="158" s="12" customFormat="1" ht="22.8" customHeight="1">
      <c r="A158" s="12"/>
      <c r="B158" s="203"/>
      <c r="C158" s="204"/>
      <c r="D158" s="205" t="s">
        <v>72</v>
      </c>
      <c r="E158" s="217" t="s">
        <v>135</v>
      </c>
      <c r="F158" s="217" t="s">
        <v>136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P159+P176+P180+P188</f>
        <v>0</v>
      </c>
      <c r="Q158" s="211"/>
      <c r="R158" s="212">
        <f>R159+R176+R180+R188</f>
        <v>0</v>
      </c>
      <c r="S158" s="211"/>
      <c r="T158" s="213">
        <f>T159+T176+T180+T188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81</v>
      </c>
      <c r="AT158" s="215" t="s">
        <v>72</v>
      </c>
      <c r="AU158" s="215" t="s">
        <v>81</v>
      </c>
      <c r="AY158" s="214" t="s">
        <v>134</v>
      </c>
      <c r="BK158" s="216">
        <f>BK159+BK176+BK180+BK188</f>
        <v>0</v>
      </c>
    </row>
    <row r="159" s="12" customFormat="1" ht="20.88" customHeight="1">
      <c r="A159" s="12"/>
      <c r="B159" s="203"/>
      <c r="C159" s="204"/>
      <c r="D159" s="205" t="s">
        <v>72</v>
      </c>
      <c r="E159" s="217" t="s">
        <v>137</v>
      </c>
      <c r="F159" s="217" t="s">
        <v>138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SUM(P160:P175)</f>
        <v>0</v>
      </c>
      <c r="Q159" s="211"/>
      <c r="R159" s="212">
        <f>SUM(R160:R175)</f>
        <v>0</v>
      </c>
      <c r="S159" s="211"/>
      <c r="T159" s="213">
        <f>SUM(T160:T175)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81</v>
      </c>
      <c r="AT159" s="215" t="s">
        <v>72</v>
      </c>
      <c r="AU159" s="215" t="s">
        <v>83</v>
      </c>
      <c r="AY159" s="214" t="s">
        <v>134</v>
      </c>
      <c r="BK159" s="216">
        <f>SUM(BK160:BK175)</f>
        <v>0</v>
      </c>
    </row>
    <row r="160" s="2" customFormat="1" ht="16.5" customHeight="1">
      <c r="A160" s="39"/>
      <c r="B160" s="40"/>
      <c r="C160" s="219" t="s">
        <v>81</v>
      </c>
      <c r="D160" s="219" t="s">
        <v>139</v>
      </c>
      <c r="E160" s="220" t="s">
        <v>140</v>
      </c>
      <c r="F160" s="221" t="s">
        <v>141</v>
      </c>
      <c r="G160" s="222" t="s">
        <v>142</v>
      </c>
      <c r="H160" s="223">
        <v>288.75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38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143</v>
      </c>
      <c r="AT160" s="230" t="s">
        <v>139</v>
      </c>
      <c r="AU160" s="230" t="s">
        <v>144</v>
      </c>
      <c r="AY160" s="18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143</v>
      </c>
      <c r="BM160" s="230" t="s">
        <v>83</v>
      </c>
    </row>
    <row r="161" s="13" customFormat="1">
      <c r="A161" s="13"/>
      <c r="B161" s="232"/>
      <c r="C161" s="233"/>
      <c r="D161" s="234" t="s">
        <v>145</v>
      </c>
      <c r="E161" s="235" t="s">
        <v>1</v>
      </c>
      <c r="F161" s="236" t="s">
        <v>424</v>
      </c>
      <c r="G161" s="233"/>
      <c r="H161" s="237">
        <v>288.75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145</v>
      </c>
      <c r="AU161" s="243" t="s">
        <v>144</v>
      </c>
      <c r="AV161" s="13" t="s">
        <v>83</v>
      </c>
      <c r="AW161" s="13" t="s">
        <v>30</v>
      </c>
      <c r="AX161" s="13" t="s">
        <v>73</v>
      </c>
      <c r="AY161" s="243" t="s">
        <v>134</v>
      </c>
    </row>
    <row r="162" s="14" customFormat="1">
      <c r="A162" s="14"/>
      <c r="B162" s="244"/>
      <c r="C162" s="245"/>
      <c r="D162" s="234" t="s">
        <v>145</v>
      </c>
      <c r="E162" s="246" t="s">
        <v>1</v>
      </c>
      <c r="F162" s="247" t="s">
        <v>147</v>
      </c>
      <c r="G162" s="245"/>
      <c r="H162" s="248">
        <v>288.75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145</v>
      </c>
      <c r="AU162" s="254" t="s">
        <v>144</v>
      </c>
      <c r="AV162" s="14" t="s">
        <v>143</v>
      </c>
      <c r="AW162" s="14" t="s">
        <v>30</v>
      </c>
      <c r="AX162" s="14" t="s">
        <v>81</v>
      </c>
      <c r="AY162" s="254" t="s">
        <v>134</v>
      </c>
    </row>
    <row r="163" s="2" customFormat="1" ht="16.5" customHeight="1">
      <c r="A163" s="39"/>
      <c r="B163" s="40"/>
      <c r="C163" s="219" t="s">
        <v>83</v>
      </c>
      <c r="D163" s="219" t="s">
        <v>139</v>
      </c>
      <c r="E163" s="220" t="s">
        <v>148</v>
      </c>
      <c r="F163" s="221" t="s">
        <v>149</v>
      </c>
      <c r="G163" s="222" t="s">
        <v>150</v>
      </c>
      <c r="H163" s="223">
        <v>7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38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143</v>
      </c>
      <c r="AT163" s="230" t="s">
        <v>139</v>
      </c>
      <c r="AU163" s="230" t="s">
        <v>144</v>
      </c>
      <c r="AY163" s="18" t="s">
        <v>134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81</v>
      </c>
      <c r="BK163" s="231">
        <f>ROUND(I163*H163,2)</f>
        <v>0</v>
      </c>
      <c r="BL163" s="18" t="s">
        <v>143</v>
      </c>
      <c r="BM163" s="230" t="s">
        <v>143</v>
      </c>
    </row>
    <row r="164" s="2" customFormat="1" ht="16.5" customHeight="1">
      <c r="A164" s="39"/>
      <c r="B164" s="40"/>
      <c r="C164" s="219" t="s">
        <v>144</v>
      </c>
      <c r="D164" s="219" t="s">
        <v>139</v>
      </c>
      <c r="E164" s="220" t="s">
        <v>151</v>
      </c>
      <c r="F164" s="221" t="s">
        <v>152</v>
      </c>
      <c r="G164" s="222" t="s">
        <v>150</v>
      </c>
      <c r="H164" s="223">
        <v>24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38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143</v>
      </c>
      <c r="AT164" s="230" t="s">
        <v>139</v>
      </c>
      <c r="AU164" s="230" t="s">
        <v>144</v>
      </c>
      <c r="AY164" s="18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143</v>
      </c>
      <c r="BM164" s="230" t="s">
        <v>153</v>
      </c>
    </row>
    <row r="165" s="13" customFormat="1">
      <c r="A165" s="13"/>
      <c r="B165" s="232"/>
      <c r="C165" s="233"/>
      <c r="D165" s="234" t="s">
        <v>145</v>
      </c>
      <c r="E165" s="235" t="s">
        <v>1</v>
      </c>
      <c r="F165" s="236" t="s">
        <v>425</v>
      </c>
      <c r="G165" s="233"/>
      <c r="H165" s="237">
        <v>3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145</v>
      </c>
      <c r="AU165" s="243" t="s">
        <v>144</v>
      </c>
      <c r="AV165" s="13" t="s">
        <v>83</v>
      </c>
      <c r="AW165" s="13" t="s">
        <v>30</v>
      </c>
      <c r="AX165" s="13" t="s">
        <v>73</v>
      </c>
      <c r="AY165" s="243" t="s">
        <v>134</v>
      </c>
    </row>
    <row r="166" s="13" customFormat="1">
      <c r="A166" s="13"/>
      <c r="B166" s="232"/>
      <c r="C166" s="233"/>
      <c r="D166" s="234" t="s">
        <v>145</v>
      </c>
      <c r="E166" s="235" t="s">
        <v>1</v>
      </c>
      <c r="F166" s="236" t="s">
        <v>426</v>
      </c>
      <c r="G166" s="233"/>
      <c r="H166" s="237">
        <v>20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145</v>
      </c>
      <c r="AU166" s="243" t="s">
        <v>144</v>
      </c>
      <c r="AV166" s="13" t="s">
        <v>83</v>
      </c>
      <c r="AW166" s="13" t="s">
        <v>30</v>
      </c>
      <c r="AX166" s="13" t="s">
        <v>73</v>
      </c>
      <c r="AY166" s="243" t="s">
        <v>134</v>
      </c>
    </row>
    <row r="167" s="13" customFormat="1">
      <c r="A167" s="13"/>
      <c r="B167" s="232"/>
      <c r="C167" s="233"/>
      <c r="D167" s="234" t="s">
        <v>145</v>
      </c>
      <c r="E167" s="235" t="s">
        <v>1</v>
      </c>
      <c r="F167" s="236" t="s">
        <v>427</v>
      </c>
      <c r="G167" s="233"/>
      <c r="H167" s="237">
        <v>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145</v>
      </c>
      <c r="AU167" s="243" t="s">
        <v>144</v>
      </c>
      <c r="AV167" s="13" t="s">
        <v>83</v>
      </c>
      <c r="AW167" s="13" t="s">
        <v>30</v>
      </c>
      <c r="AX167" s="13" t="s">
        <v>73</v>
      </c>
      <c r="AY167" s="243" t="s">
        <v>134</v>
      </c>
    </row>
    <row r="168" s="14" customFormat="1">
      <c r="A168" s="14"/>
      <c r="B168" s="244"/>
      <c r="C168" s="245"/>
      <c r="D168" s="234" t="s">
        <v>145</v>
      </c>
      <c r="E168" s="246" t="s">
        <v>1</v>
      </c>
      <c r="F168" s="247" t="s">
        <v>147</v>
      </c>
      <c r="G168" s="245"/>
      <c r="H168" s="248">
        <v>24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145</v>
      </c>
      <c r="AU168" s="254" t="s">
        <v>144</v>
      </c>
      <c r="AV168" s="14" t="s">
        <v>143</v>
      </c>
      <c r="AW168" s="14" t="s">
        <v>30</v>
      </c>
      <c r="AX168" s="14" t="s">
        <v>81</v>
      </c>
      <c r="AY168" s="254" t="s">
        <v>134</v>
      </c>
    </row>
    <row r="169" s="2" customFormat="1" ht="16.5" customHeight="1">
      <c r="A169" s="39"/>
      <c r="B169" s="40"/>
      <c r="C169" s="219" t="s">
        <v>143</v>
      </c>
      <c r="D169" s="219" t="s">
        <v>139</v>
      </c>
      <c r="E169" s="220" t="s">
        <v>428</v>
      </c>
      <c r="F169" s="221" t="s">
        <v>429</v>
      </c>
      <c r="G169" s="222" t="s">
        <v>150</v>
      </c>
      <c r="H169" s="223">
        <v>5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143</v>
      </c>
      <c r="AT169" s="230" t="s">
        <v>139</v>
      </c>
      <c r="AU169" s="230" t="s">
        <v>144</v>
      </c>
      <c r="AY169" s="18" t="s">
        <v>134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143</v>
      </c>
      <c r="BM169" s="230" t="s">
        <v>194</v>
      </c>
    </row>
    <row r="170" s="2" customFormat="1" ht="16.5" customHeight="1">
      <c r="A170" s="39"/>
      <c r="B170" s="40"/>
      <c r="C170" s="219" t="s">
        <v>158</v>
      </c>
      <c r="D170" s="219" t="s">
        <v>139</v>
      </c>
      <c r="E170" s="220" t="s">
        <v>156</v>
      </c>
      <c r="F170" s="221" t="s">
        <v>157</v>
      </c>
      <c r="G170" s="222" t="s">
        <v>150</v>
      </c>
      <c r="H170" s="223">
        <v>6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38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143</v>
      </c>
      <c r="AT170" s="230" t="s">
        <v>139</v>
      </c>
      <c r="AU170" s="230" t="s">
        <v>144</v>
      </c>
      <c r="AY170" s="18" t="s">
        <v>134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81</v>
      </c>
      <c r="BK170" s="231">
        <f>ROUND(I170*H170,2)</f>
        <v>0</v>
      </c>
      <c r="BL170" s="18" t="s">
        <v>143</v>
      </c>
      <c r="BM170" s="230" t="s">
        <v>8</v>
      </c>
    </row>
    <row r="171" s="2" customFormat="1" ht="16.5" customHeight="1">
      <c r="A171" s="39"/>
      <c r="B171" s="40"/>
      <c r="C171" s="219" t="s">
        <v>153</v>
      </c>
      <c r="D171" s="219" t="s">
        <v>139</v>
      </c>
      <c r="E171" s="220" t="s">
        <v>430</v>
      </c>
      <c r="F171" s="221" t="s">
        <v>431</v>
      </c>
      <c r="G171" s="222" t="s">
        <v>150</v>
      </c>
      <c r="H171" s="223">
        <v>6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38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143</v>
      </c>
      <c r="AT171" s="230" t="s">
        <v>139</v>
      </c>
      <c r="AU171" s="230" t="s">
        <v>144</v>
      </c>
      <c r="AY171" s="18" t="s">
        <v>134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143</v>
      </c>
      <c r="BM171" s="230" t="s">
        <v>213</v>
      </c>
    </row>
    <row r="172" s="2" customFormat="1" ht="16.5" customHeight="1">
      <c r="A172" s="39"/>
      <c r="B172" s="40"/>
      <c r="C172" s="219" t="s">
        <v>171</v>
      </c>
      <c r="D172" s="219" t="s">
        <v>139</v>
      </c>
      <c r="E172" s="220" t="s">
        <v>159</v>
      </c>
      <c r="F172" s="221" t="s">
        <v>160</v>
      </c>
      <c r="G172" s="222" t="s">
        <v>142</v>
      </c>
      <c r="H172" s="223">
        <v>333.89999999999998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38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143</v>
      </c>
      <c r="AT172" s="230" t="s">
        <v>139</v>
      </c>
      <c r="AU172" s="230" t="s">
        <v>144</v>
      </c>
      <c r="AY172" s="18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143</v>
      </c>
      <c r="BM172" s="230" t="s">
        <v>161</v>
      </c>
    </row>
    <row r="173" s="13" customFormat="1">
      <c r="A173" s="13"/>
      <c r="B173" s="232"/>
      <c r="C173" s="233"/>
      <c r="D173" s="234" t="s">
        <v>145</v>
      </c>
      <c r="E173" s="235" t="s">
        <v>1</v>
      </c>
      <c r="F173" s="236" t="s">
        <v>432</v>
      </c>
      <c r="G173" s="233"/>
      <c r="H173" s="237">
        <v>333.89999999999998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145</v>
      </c>
      <c r="AU173" s="243" t="s">
        <v>144</v>
      </c>
      <c r="AV173" s="13" t="s">
        <v>83</v>
      </c>
      <c r="AW173" s="13" t="s">
        <v>30</v>
      </c>
      <c r="AX173" s="13" t="s">
        <v>73</v>
      </c>
      <c r="AY173" s="243" t="s">
        <v>134</v>
      </c>
    </row>
    <row r="174" s="14" customFormat="1">
      <c r="A174" s="14"/>
      <c r="B174" s="244"/>
      <c r="C174" s="245"/>
      <c r="D174" s="234" t="s">
        <v>145</v>
      </c>
      <c r="E174" s="246" t="s">
        <v>1</v>
      </c>
      <c r="F174" s="247" t="s">
        <v>147</v>
      </c>
      <c r="G174" s="245"/>
      <c r="H174" s="248">
        <v>333.89999999999998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145</v>
      </c>
      <c r="AU174" s="254" t="s">
        <v>144</v>
      </c>
      <c r="AV174" s="14" t="s">
        <v>143</v>
      </c>
      <c r="AW174" s="14" t="s">
        <v>30</v>
      </c>
      <c r="AX174" s="14" t="s">
        <v>81</v>
      </c>
      <c r="AY174" s="254" t="s">
        <v>134</v>
      </c>
    </row>
    <row r="175" s="2" customFormat="1" ht="16.5" customHeight="1">
      <c r="A175" s="39"/>
      <c r="B175" s="40"/>
      <c r="C175" s="219" t="s">
        <v>183</v>
      </c>
      <c r="D175" s="219" t="s">
        <v>139</v>
      </c>
      <c r="E175" s="220" t="s">
        <v>433</v>
      </c>
      <c r="F175" s="221" t="s">
        <v>434</v>
      </c>
      <c r="G175" s="222" t="s">
        <v>150</v>
      </c>
      <c r="H175" s="223">
        <v>1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38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143</v>
      </c>
      <c r="AT175" s="230" t="s">
        <v>139</v>
      </c>
      <c r="AU175" s="230" t="s">
        <v>144</v>
      </c>
      <c r="AY175" s="18" t="s">
        <v>134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143</v>
      </c>
      <c r="BM175" s="230" t="s">
        <v>240</v>
      </c>
    </row>
    <row r="176" s="12" customFormat="1" ht="20.88" customHeight="1">
      <c r="A176" s="12"/>
      <c r="B176" s="203"/>
      <c r="C176" s="204"/>
      <c r="D176" s="205" t="s">
        <v>72</v>
      </c>
      <c r="E176" s="217" t="s">
        <v>163</v>
      </c>
      <c r="F176" s="217" t="s">
        <v>164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SUM(P177:P179)</f>
        <v>0</v>
      </c>
      <c r="Q176" s="211"/>
      <c r="R176" s="212">
        <f>SUM(R177:R179)</f>
        <v>0</v>
      </c>
      <c r="S176" s="211"/>
      <c r="T176" s="213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81</v>
      </c>
      <c r="AT176" s="215" t="s">
        <v>72</v>
      </c>
      <c r="AU176" s="215" t="s">
        <v>83</v>
      </c>
      <c r="AY176" s="214" t="s">
        <v>134</v>
      </c>
      <c r="BK176" s="216">
        <f>SUM(BK177:BK179)</f>
        <v>0</v>
      </c>
    </row>
    <row r="177" s="2" customFormat="1" ht="21.75" customHeight="1">
      <c r="A177" s="39"/>
      <c r="B177" s="40"/>
      <c r="C177" s="219" t="s">
        <v>187</v>
      </c>
      <c r="D177" s="219" t="s">
        <v>139</v>
      </c>
      <c r="E177" s="220" t="s">
        <v>165</v>
      </c>
      <c r="F177" s="221" t="s">
        <v>166</v>
      </c>
      <c r="G177" s="222" t="s">
        <v>150</v>
      </c>
      <c r="H177" s="223">
        <v>1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143</v>
      </c>
      <c r="AT177" s="230" t="s">
        <v>139</v>
      </c>
      <c r="AU177" s="230" t="s">
        <v>144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143</v>
      </c>
      <c r="BM177" s="230" t="s">
        <v>435</v>
      </c>
    </row>
    <row r="178" s="13" customFormat="1">
      <c r="A178" s="13"/>
      <c r="B178" s="232"/>
      <c r="C178" s="233"/>
      <c r="D178" s="234" t="s">
        <v>145</v>
      </c>
      <c r="E178" s="235" t="s">
        <v>1</v>
      </c>
      <c r="F178" s="236" t="s">
        <v>436</v>
      </c>
      <c r="G178" s="233"/>
      <c r="H178" s="237">
        <v>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145</v>
      </c>
      <c r="AU178" s="243" t="s">
        <v>144</v>
      </c>
      <c r="AV178" s="13" t="s">
        <v>83</v>
      </c>
      <c r="AW178" s="13" t="s">
        <v>30</v>
      </c>
      <c r="AX178" s="13" t="s">
        <v>73</v>
      </c>
      <c r="AY178" s="243" t="s">
        <v>134</v>
      </c>
    </row>
    <row r="179" s="14" customFormat="1">
      <c r="A179" s="14"/>
      <c r="B179" s="244"/>
      <c r="C179" s="245"/>
      <c r="D179" s="234" t="s">
        <v>145</v>
      </c>
      <c r="E179" s="246" t="s">
        <v>1</v>
      </c>
      <c r="F179" s="247" t="s">
        <v>147</v>
      </c>
      <c r="G179" s="245"/>
      <c r="H179" s="248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145</v>
      </c>
      <c r="AU179" s="254" t="s">
        <v>144</v>
      </c>
      <c r="AV179" s="14" t="s">
        <v>143</v>
      </c>
      <c r="AW179" s="14" t="s">
        <v>30</v>
      </c>
      <c r="AX179" s="14" t="s">
        <v>81</v>
      </c>
      <c r="AY179" s="254" t="s">
        <v>134</v>
      </c>
    </row>
    <row r="180" s="12" customFormat="1" ht="20.88" customHeight="1">
      <c r="A180" s="12"/>
      <c r="B180" s="203"/>
      <c r="C180" s="204"/>
      <c r="D180" s="205" t="s">
        <v>72</v>
      </c>
      <c r="E180" s="217" t="s">
        <v>169</v>
      </c>
      <c r="F180" s="217" t="s">
        <v>170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SUM(P181:P187)</f>
        <v>0</v>
      </c>
      <c r="Q180" s="211"/>
      <c r="R180" s="212">
        <f>SUM(R181:R187)</f>
        <v>0</v>
      </c>
      <c r="S180" s="211"/>
      <c r="T180" s="213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81</v>
      </c>
      <c r="AT180" s="215" t="s">
        <v>72</v>
      </c>
      <c r="AU180" s="215" t="s">
        <v>83</v>
      </c>
      <c r="AY180" s="214" t="s">
        <v>134</v>
      </c>
      <c r="BK180" s="216">
        <f>SUM(BK181:BK187)</f>
        <v>0</v>
      </c>
    </row>
    <row r="181" s="2" customFormat="1" ht="24.15" customHeight="1">
      <c r="A181" s="39"/>
      <c r="B181" s="40"/>
      <c r="C181" s="219" t="s">
        <v>194</v>
      </c>
      <c r="D181" s="219" t="s">
        <v>139</v>
      </c>
      <c r="E181" s="220" t="s">
        <v>172</v>
      </c>
      <c r="F181" s="221" t="s">
        <v>173</v>
      </c>
      <c r="G181" s="222" t="s">
        <v>174</v>
      </c>
      <c r="H181" s="223">
        <v>8</v>
      </c>
      <c r="I181" s="224"/>
      <c r="J181" s="225">
        <f>ROUND(I181*H181,2)</f>
        <v>0</v>
      </c>
      <c r="K181" s="221" t="s">
        <v>175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143</v>
      </c>
      <c r="AT181" s="230" t="s">
        <v>139</v>
      </c>
      <c r="AU181" s="230" t="s">
        <v>144</v>
      </c>
      <c r="AY181" s="18" t="s">
        <v>134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143</v>
      </c>
      <c r="BM181" s="230" t="s">
        <v>176</v>
      </c>
    </row>
    <row r="182" s="13" customFormat="1">
      <c r="A182" s="13"/>
      <c r="B182" s="232"/>
      <c r="C182" s="233"/>
      <c r="D182" s="234" t="s">
        <v>145</v>
      </c>
      <c r="E182" s="235" t="s">
        <v>1</v>
      </c>
      <c r="F182" s="236" t="s">
        <v>437</v>
      </c>
      <c r="G182" s="233"/>
      <c r="H182" s="237">
        <v>3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145</v>
      </c>
      <c r="AU182" s="243" t="s">
        <v>144</v>
      </c>
      <c r="AV182" s="13" t="s">
        <v>83</v>
      </c>
      <c r="AW182" s="13" t="s">
        <v>30</v>
      </c>
      <c r="AX182" s="13" t="s">
        <v>73</v>
      </c>
      <c r="AY182" s="243" t="s">
        <v>134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438</v>
      </c>
      <c r="G183" s="233"/>
      <c r="H183" s="237">
        <v>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145</v>
      </c>
      <c r="AU183" s="243" t="s">
        <v>144</v>
      </c>
      <c r="AV183" s="13" t="s">
        <v>83</v>
      </c>
      <c r="AW183" s="13" t="s">
        <v>30</v>
      </c>
      <c r="AX183" s="13" t="s">
        <v>73</v>
      </c>
      <c r="AY183" s="243" t="s">
        <v>134</v>
      </c>
    </row>
    <row r="184" s="13" customFormat="1">
      <c r="A184" s="13"/>
      <c r="B184" s="232"/>
      <c r="C184" s="233"/>
      <c r="D184" s="234" t="s">
        <v>145</v>
      </c>
      <c r="E184" s="235" t="s">
        <v>1</v>
      </c>
      <c r="F184" s="236" t="s">
        <v>439</v>
      </c>
      <c r="G184" s="233"/>
      <c r="H184" s="237">
        <v>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145</v>
      </c>
      <c r="AU184" s="243" t="s">
        <v>144</v>
      </c>
      <c r="AV184" s="13" t="s">
        <v>83</v>
      </c>
      <c r="AW184" s="13" t="s">
        <v>30</v>
      </c>
      <c r="AX184" s="13" t="s">
        <v>73</v>
      </c>
      <c r="AY184" s="243" t="s">
        <v>134</v>
      </c>
    </row>
    <row r="185" s="13" customFormat="1">
      <c r="A185" s="13"/>
      <c r="B185" s="232"/>
      <c r="C185" s="233"/>
      <c r="D185" s="234" t="s">
        <v>145</v>
      </c>
      <c r="E185" s="235" t="s">
        <v>1</v>
      </c>
      <c r="F185" s="236" t="s">
        <v>440</v>
      </c>
      <c r="G185" s="233"/>
      <c r="H185" s="237">
        <v>1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145</v>
      </c>
      <c r="AU185" s="243" t="s">
        <v>144</v>
      </c>
      <c r="AV185" s="13" t="s">
        <v>83</v>
      </c>
      <c r="AW185" s="13" t="s">
        <v>30</v>
      </c>
      <c r="AX185" s="13" t="s">
        <v>73</v>
      </c>
      <c r="AY185" s="243" t="s">
        <v>134</v>
      </c>
    </row>
    <row r="186" s="13" customFormat="1">
      <c r="A186" s="13"/>
      <c r="B186" s="232"/>
      <c r="C186" s="233"/>
      <c r="D186" s="234" t="s">
        <v>145</v>
      </c>
      <c r="E186" s="235" t="s">
        <v>1</v>
      </c>
      <c r="F186" s="236" t="s">
        <v>441</v>
      </c>
      <c r="G186" s="233"/>
      <c r="H186" s="237">
        <v>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145</v>
      </c>
      <c r="AU186" s="243" t="s">
        <v>144</v>
      </c>
      <c r="AV186" s="13" t="s">
        <v>83</v>
      </c>
      <c r="AW186" s="13" t="s">
        <v>30</v>
      </c>
      <c r="AX186" s="13" t="s">
        <v>73</v>
      </c>
      <c r="AY186" s="243" t="s">
        <v>134</v>
      </c>
    </row>
    <row r="187" s="14" customFormat="1">
      <c r="A187" s="14"/>
      <c r="B187" s="244"/>
      <c r="C187" s="245"/>
      <c r="D187" s="234" t="s">
        <v>145</v>
      </c>
      <c r="E187" s="246" t="s">
        <v>1</v>
      </c>
      <c r="F187" s="247" t="s">
        <v>147</v>
      </c>
      <c r="G187" s="245"/>
      <c r="H187" s="248">
        <v>8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145</v>
      </c>
      <c r="AU187" s="254" t="s">
        <v>144</v>
      </c>
      <c r="AV187" s="14" t="s">
        <v>143</v>
      </c>
      <c r="AW187" s="14" t="s">
        <v>30</v>
      </c>
      <c r="AX187" s="14" t="s">
        <v>81</v>
      </c>
      <c r="AY187" s="254" t="s">
        <v>134</v>
      </c>
    </row>
    <row r="188" s="12" customFormat="1" ht="20.88" customHeight="1">
      <c r="A188" s="12"/>
      <c r="B188" s="203"/>
      <c r="C188" s="204"/>
      <c r="D188" s="205" t="s">
        <v>72</v>
      </c>
      <c r="E188" s="217" t="s">
        <v>343</v>
      </c>
      <c r="F188" s="217" t="s">
        <v>344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SUM(P189:P206)</f>
        <v>0</v>
      </c>
      <c r="Q188" s="211"/>
      <c r="R188" s="212">
        <f>SUM(R189:R206)</f>
        <v>0</v>
      </c>
      <c r="S188" s="211"/>
      <c r="T188" s="213">
        <f>SUM(T189:T206)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81</v>
      </c>
      <c r="AT188" s="215" t="s">
        <v>72</v>
      </c>
      <c r="AU188" s="215" t="s">
        <v>83</v>
      </c>
      <c r="AY188" s="214" t="s">
        <v>134</v>
      </c>
      <c r="BK188" s="216">
        <f>SUM(BK189:BK206)</f>
        <v>0</v>
      </c>
    </row>
    <row r="189" s="2" customFormat="1" ht="16.5" customHeight="1">
      <c r="A189" s="39"/>
      <c r="B189" s="40"/>
      <c r="C189" s="219" t="s">
        <v>199</v>
      </c>
      <c r="D189" s="219" t="s">
        <v>139</v>
      </c>
      <c r="E189" s="220" t="s">
        <v>390</v>
      </c>
      <c r="F189" s="221" t="s">
        <v>391</v>
      </c>
      <c r="G189" s="222" t="s">
        <v>142</v>
      </c>
      <c r="H189" s="223">
        <v>32.100000000000001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38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143</v>
      </c>
      <c r="AT189" s="230" t="s">
        <v>139</v>
      </c>
      <c r="AU189" s="230" t="s">
        <v>144</v>
      </c>
      <c r="AY189" s="18" t="s">
        <v>134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81</v>
      </c>
      <c r="BK189" s="231">
        <f>ROUND(I189*H189,2)</f>
        <v>0</v>
      </c>
      <c r="BL189" s="18" t="s">
        <v>143</v>
      </c>
      <c r="BM189" s="230" t="s">
        <v>264</v>
      </c>
    </row>
    <row r="190" s="13" customFormat="1">
      <c r="A190" s="13"/>
      <c r="B190" s="232"/>
      <c r="C190" s="233"/>
      <c r="D190" s="234" t="s">
        <v>145</v>
      </c>
      <c r="E190" s="235" t="s">
        <v>1</v>
      </c>
      <c r="F190" s="236" t="s">
        <v>442</v>
      </c>
      <c r="G190" s="233"/>
      <c r="H190" s="237">
        <v>14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145</v>
      </c>
      <c r="AU190" s="243" t="s">
        <v>144</v>
      </c>
      <c r="AV190" s="13" t="s">
        <v>83</v>
      </c>
      <c r="AW190" s="13" t="s">
        <v>30</v>
      </c>
      <c r="AX190" s="13" t="s">
        <v>73</v>
      </c>
      <c r="AY190" s="243" t="s">
        <v>134</v>
      </c>
    </row>
    <row r="191" s="13" customFormat="1">
      <c r="A191" s="13"/>
      <c r="B191" s="232"/>
      <c r="C191" s="233"/>
      <c r="D191" s="234" t="s">
        <v>145</v>
      </c>
      <c r="E191" s="235" t="s">
        <v>1</v>
      </c>
      <c r="F191" s="236" t="s">
        <v>443</v>
      </c>
      <c r="G191" s="233"/>
      <c r="H191" s="237">
        <v>16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145</v>
      </c>
      <c r="AU191" s="243" t="s">
        <v>144</v>
      </c>
      <c r="AV191" s="13" t="s">
        <v>83</v>
      </c>
      <c r="AW191" s="13" t="s">
        <v>30</v>
      </c>
      <c r="AX191" s="13" t="s">
        <v>73</v>
      </c>
      <c r="AY191" s="243" t="s">
        <v>134</v>
      </c>
    </row>
    <row r="192" s="14" customFormat="1">
      <c r="A192" s="14"/>
      <c r="B192" s="244"/>
      <c r="C192" s="245"/>
      <c r="D192" s="234" t="s">
        <v>145</v>
      </c>
      <c r="E192" s="246" t="s">
        <v>1</v>
      </c>
      <c r="F192" s="247" t="s">
        <v>147</v>
      </c>
      <c r="G192" s="245"/>
      <c r="H192" s="248">
        <v>30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145</v>
      </c>
      <c r="AU192" s="254" t="s">
        <v>144</v>
      </c>
      <c r="AV192" s="14" t="s">
        <v>143</v>
      </c>
      <c r="AW192" s="14" t="s">
        <v>30</v>
      </c>
      <c r="AX192" s="14" t="s">
        <v>73</v>
      </c>
      <c r="AY192" s="254" t="s">
        <v>134</v>
      </c>
    </row>
    <row r="193" s="13" customFormat="1">
      <c r="A193" s="13"/>
      <c r="B193" s="232"/>
      <c r="C193" s="233"/>
      <c r="D193" s="234" t="s">
        <v>145</v>
      </c>
      <c r="E193" s="235" t="s">
        <v>1</v>
      </c>
      <c r="F193" s="236" t="s">
        <v>444</v>
      </c>
      <c r="G193" s="233"/>
      <c r="H193" s="237">
        <v>32.100000000000001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145</v>
      </c>
      <c r="AU193" s="243" t="s">
        <v>144</v>
      </c>
      <c r="AV193" s="13" t="s">
        <v>83</v>
      </c>
      <c r="AW193" s="13" t="s">
        <v>30</v>
      </c>
      <c r="AX193" s="13" t="s">
        <v>73</v>
      </c>
      <c r="AY193" s="243" t="s">
        <v>134</v>
      </c>
    </row>
    <row r="194" s="14" customFormat="1">
      <c r="A194" s="14"/>
      <c r="B194" s="244"/>
      <c r="C194" s="245"/>
      <c r="D194" s="234" t="s">
        <v>145</v>
      </c>
      <c r="E194" s="246" t="s">
        <v>1</v>
      </c>
      <c r="F194" s="247" t="s">
        <v>147</v>
      </c>
      <c r="G194" s="245"/>
      <c r="H194" s="248">
        <v>32.100000000000001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145</v>
      </c>
      <c r="AU194" s="254" t="s">
        <v>144</v>
      </c>
      <c r="AV194" s="14" t="s">
        <v>143</v>
      </c>
      <c r="AW194" s="14" t="s">
        <v>30</v>
      </c>
      <c r="AX194" s="14" t="s">
        <v>81</v>
      </c>
      <c r="AY194" s="254" t="s">
        <v>134</v>
      </c>
    </row>
    <row r="195" s="2" customFormat="1" ht="16.5" customHeight="1">
      <c r="A195" s="39"/>
      <c r="B195" s="40"/>
      <c r="C195" s="255" t="s">
        <v>8</v>
      </c>
      <c r="D195" s="255" t="s">
        <v>188</v>
      </c>
      <c r="E195" s="256" t="s">
        <v>396</v>
      </c>
      <c r="F195" s="257" t="s">
        <v>397</v>
      </c>
      <c r="G195" s="258" t="s">
        <v>142</v>
      </c>
      <c r="H195" s="259">
        <v>14.98</v>
      </c>
      <c r="I195" s="260"/>
      <c r="J195" s="261">
        <f>ROUND(I195*H195,2)</f>
        <v>0</v>
      </c>
      <c r="K195" s="257" t="s">
        <v>1</v>
      </c>
      <c r="L195" s="262"/>
      <c r="M195" s="263" t="s">
        <v>1</v>
      </c>
      <c r="N195" s="264" t="s">
        <v>38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183</v>
      </c>
      <c r="AT195" s="230" t="s">
        <v>188</v>
      </c>
      <c r="AU195" s="230" t="s">
        <v>144</v>
      </c>
      <c r="AY195" s="18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81</v>
      </c>
      <c r="BK195" s="231">
        <f>ROUND(I195*H195,2)</f>
        <v>0</v>
      </c>
      <c r="BL195" s="18" t="s">
        <v>143</v>
      </c>
      <c r="BM195" s="230" t="s">
        <v>276</v>
      </c>
    </row>
    <row r="196" s="2" customFormat="1">
      <c r="A196" s="39"/>
      <c r="B196" s="40"/>
      <c r="C196" s="41"/>
      <c r="D196" s="234" t="s">
        <v>192</v>
      </c>
      <c r="E196" s="41"/>
      <c r="F196" s="265" t="s">
        <v>399</v>
      </c>
      <c r="G196" s="41"/>
      <c r="H196" s="41"/>
      <c r="I196" s="266"/>
      <c r="J196" s="41"/>
      <c r="K196" s="41"/>
      <c r="L196" s="45"/>
      <c r="M196" s="267"/>
      <c r="N196" s="268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192</v>
      </c>
      <c r="AU196" s="18" t="s">
        <v>144</v>
      </c>
    </row>
    <row r="197" s="13" customFormat="1">
      <c r="A197" s="13"/>
      <c r="B197" s="232"/>
      <c r="C197" s="233"/>
      <c r="D197" s="234" t="s">
        <v>145</v>
      </c>
      <c r="E197" s="235" t="s">
        <v>1</v>
      </c>
      <c r="F197" s="236" t="s">
        <v>445</v>
      </c>
      <c r="G197" s="233"/>
      <c r="H197" s="237">
        <v>14.98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145</v>
      </c>
      <c r="AU197" s="243" t="s">
        <v>144</v>
      </c>
      <c r="AV197" s="13" t="s">
        <v>83</v>
      </c>
      <c r="AW197" s="13" t="s">
        <v>30</v>
      </c>
      <c r="AX197" s="13" t="s">
        <v>73</v>
      </c>
      <c r="AY197" s="243" t="s">
        <v>134</v>
      </c>
    </row>
    <row r="198" s="14" customFormat="1">
      <c r="A198" s="14"/>
      <c r="B198" s="244"/>
      <c r="C198" s="245"/>
      <c r="D198" s="234" t="s">
        <v>145</v>
      </c>
      <c r="E198" s="246" t="s">
        <v>1</v>
      </c>
      <c r="F198" s="247" t="s">
        <v>147</v>
      </c>
      <c r="G198" s="245"/>
      <c r="H198" s="248">
        <v>14.98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145</v>
      </c>
      <c r="AU198" s="254" t="s">
        <v>144</v>
      </c>
      <c r="AV198" s="14" t="s">
        <v>143</v>
      </c>
      <c r="AW198" s="14" t="s">
        <v>30</v>
      </c>
      <c r="AX198" s="14" t="s">
        <v>81</v>
      </c>
      <c r="AY198" s="254" t="s">
        <v>134</v>
      </c>
    </row>
    <row r="199" s="2" customFormat="1" ht="16.5" customHeight="1">
      <c r="A199" s="39"/>
      <c r="B199" s="40"/>
      <c r="C199" s="219" t="s">
        <v>207</v>
      </c>
      <c r="D199" s="219" t="s">
        <v>139</v>
      </c>
      <c r="E199" s="220" t="s">
        <v>446</v>
      </c>
      <c r="F199" s="221" t="s">
        <v>447</v>
      </c>
      <c r="G199" s="222" t="s">
        <v>150</v>
      </c>
      <c r="H199" s="223">
        <v>1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38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143</v>
      </c>
      <c r="AT199" s="230" t="s">
        <v>139</v>
      </c>
      <c r="AU199" s="230" t="s">
        <v>144</v>
      </c>
      <c r="AY199" s="18" t="s">
        <v>134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81</v>
      </c>
      <c r="BK199" s="231">
        <f>ROUND(I199*H199,2)</f>
        <v>0</v>
      </c>
      <c r="BL199" s="18" t="s">
        <v>143</v>
      </c>
      <c r="BM199" s="230" t="s">
        <v>288</v>
      </c>
    </row>
    <row r="200" s="2" customFormat="1" ht="16.5" customHeight="1">
      <c r="A200" s="39"/>
      <c r="B200" s="40"/>
      <c r="C200" s="255" t="s">
        <v>213</v>
      </c>
      <c r="D200" s="255" t="s">
        <v>188</v>
      </c>
      <c r="E200" s="256" t="s">
        <v>448</v>
      </c>
      <c r="F200" s="257" t="s">
        <v>449</v>
      </c>
      <c r="G200" s="258" t="s">
        <v>150</v>
      </c>
      <c r="H200" s="259">
        <v>1</v>
      </c>
      <c r="I200" s="260"/>
      <c r="J200" s="261">
        <f>ROUND(I200*H200,2)</f>
        <v>0</v>
      </c>
      <c r="K200" s="257" t="s">
        <v>1</v>
      </c>
      <c r="L200" s="262"/>
      <c r="M200" s="263" t="s">
        <v>1</v>
      </c>
      <c r="N200" s="264" t="s">
        <v>38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183</v>
      </c>
      <c r="AT200" s="230" t="s">
        <v>188</v>
      </c>
      <c r="AU200" s="230" t="s">
        <v>144</v>
      </c>
      <c r="AY200" s="18" t="s">
        <v>134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81</v>
      </c>
      <c r="BK200" s="231">
        <f>ROUND(I200*H200,2)</f>
        <v>0</v>
      </c>
      <c r="BL200" s="18" t="s">
        <v>143</v>
      </c>
      <c r="BM200" s="230" t="s">
        <v>298</v>
      </c>
    </row>
    <row r="201" s="2" customFormat="1" ht="16.5" customHeight="1">
      <c r="A201" s="39"/>
      <c r="B201" s="40"/>
      <c r="C201" s="219" t="s">
        <v>220</v>
      </c>
      <c r="D201" s="219" t="s">
        <v>139</v>
      </c>
      <c r="E201" s="220" t="s">
        <v>450</v>
      </c>
      <c r="F201" s="221" t="s">
        <v>451</v>
      </c>
      <c r="G201" s="222" t="s">
        <v>150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38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143</v>
      </c>
      <c r="AT201" s="230" t="s">
        <v>139</v>
      </c>
      <c r="AU201" s="230" t="s">
        <v>144</v>
      </c>
      <c r="AY201" s="18" t="s">
        <v>134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81</v>
      </c>
      <c r="BK201" s="231">
        <f>ROUND(I201*H201,2)</f>
        <v>0</v>
      </c>
      <c r="BL201" s="18" t="s">
        <v>143</v>
      </c>
      <c r="BM201" s="230" t="s">
        <v>310</v>
      </c>
    </row>
    <row r="202" s="2" customFormat="1" ht="16.5" customHeight="1">
      <c r="A202" s="39"/>
      <c r="B202" s="40"/>
      <c r="C202" s="255" t="s">
        <v>161</v>
      </c>
      <c r="D202" s="255" t="s">
        <v>188</v>
      </c>
      <c r="E202" s="256" t="s">
        <v>452</v>
      </c>
      <c r="F202" s="257" t="s">
        <v>453</v>
      </c>
      <c r="G202" s="258" t="s">
        <v>150</v>
      </c>
      <c r="H202" s="259">
        <v>1</v>
      </c>
      <c r="I202" s="260"/>
      <c r="J202" s="261">
        <f>ROUND(I202*H202,2)</f>
        <v>0</v>
      </c>
      <c r="K202" s="257" t="s">
        <v>1</v>
      </c>
      <c r="L202" s="262"/>
      <c r="M202" s="263" t="s">
        <v>1</v>
      </c>
      <c r="N202" s="264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183</v>
      </c>
      <c r="AT202" s="230" t="s">
        <v>188</v>
      </c>
      <c r="AU202" s="230" t="s">
        <v>144</v>
      </c>
      <c r="AY202" s="18" t="s">
        <v>134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143</v>
      </c>
      <c r="BM202" s="230" t="s">
        <v>322</v>
      </c>
    </row>
    <row r="203" s="2" customFormat="1" ht="16.5" customHeight="1">
      <c r="A203" s="39"/>
      <c r="B203" s="40"/>
      <c r="C203" s="219" t="s">
        <v>230</v>
      </c>
      <c r="D203" s="219" t="s">
        <v>139</v>
      </c>
      <c r="E203" s="220" t="s">
        <v>454</v>
      </c>
      <c r="F203" s="221" t="s">
        <v>455</v>
      </c>
      <c r="G203" s="222" t="s">
        <v>150</v>
      </c>
      <c r="H203" s="223">
        <v>2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38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143</v>
      </c>
      <c r="AT203" s="230" t="s">
        <v>139</v>
      </c>
      <c r="AU203" s="230" t="s">
        <v>144</v>
      </c>
      <c r="AY203" s="18" t="s">
        <v>134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81</v>
      </c>
      <c r="BK203" s="231">
        <f>ROUND(I203*H203,2)</f>
        <v>0</v>
      </c>
      <c r="BL203" s="18" t="s">
        <v>143</v>
      </c>
      <c r="BM203" s="230" t="s">
        <v>331</v>
      </c>
    </row>
    <row r="204" s="2" customFormat="1">
      <c r="A204" s="39"/>
      <c r="B204" s="40"/>
      <c r="C204" s="41"/>
      <c r="D204" s="234" t="s">
        <v>192</v>
      </c>
      <c r="E204" s="41"/>
      <c r="F204" s="265" t="s">
        <v>456</v>
      </c>
      <c r="G204" s="41"/>
      <c r="H204" s="41"/>
      <c r="I204" s="266"/>
      <c r="J204" s="41"/>
      <c r="K204" s="41"/>
      <c r="L204" s="45"/>
      <c r="M204" s="267"/>
      <c r="N204" s="268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192</v>
      </c>
      <c r="AU204" s="18" t="s">
        <v>144</v>
      </c>
    </row>
    <row r="205" s="2" customFormat="1" ht="16.5" customHeight="1">
      <c r="A205" s="39"/>
      <c r="B205" s="40"/>
      <c r="C205" s="219" t="s">
        <v>240</v>
      </c>
      <c r="D205" s="219" t="s">
        <v>139</v>
      </c>
      <c r="E205" s="220" t="s">
        <v>457</v>
      </c>
      <c r="F205" s="221" t="s">
        <v>458</v>
      </c>
      <c r="G205" s="222" t="s">
        <v>150</v>
      </c>
      <c r="H205" s="223">
        <v>4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38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143</v>
      </c>
      <c r="AT205" s="230" t="s">
        <v>139</v>
      </c>
      <c r="AU205" s="230" t="s">
        <v>144</v>
      </c>
      <c r="AY205" s="18" t="s">
        <v>134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81</v>
      </c>
      <c r="BK205" s="231">
        <f>ROUND(I205*H205,2)</f>
        <v>0</v>
      </c>
      <c r="BL205" s="18" t="s">
        <v>143</v>
      </c>
      <c r="BM205" s="230" t="s">
        <v>345</v>
      </c>
    </row>
    <row r="206" s="2" customFormat="1" ht="16.5" customHeight="1">
      <c r="A206" s="39"/>
      <c r="B206" s="40"/>
      <c r="C206" s="255" t="s">
        <v>245</v>
      </c>
      <c r="D206" s="255" t="s">
        <v>188</v>
      </c>
      <c r="E206" s="256" t="s">
        <v>459</v>
      </c>
      <c r="F206" s="257" t="s">
        <v>460</v>
      </c>
      <c r="G206" s="258" t="s">
        <v>150</v>
      </c>
      <c r="H206" s="259">
        <v>4</v>
      </c>
      <c r="I206" s="260"/>
      <c r="J206" s="261">
        <f>ROUND(I206*H206,2)</f>
        <v>0</v>
      </c>
      <c r="K206" s="257" t="s">
        <v>1</v>
      </c>
      <c r="L206" s="262"/>
      <c r="M206" s="263" t="s">
        <v>1</v>
      </c>
      <c r="N206" s="264" t="s">
        <v>38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183</v>
      </c>
      <c r="AT206" s="230" t="s">
        <v>188</v>
      </c>
      <c r="AU206" s="230" t="s">
        <v>144</v>
      </c>
      <c r="AY206" s="18" t="s">
        <v>134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143</v>
      </c>
      <c r="BM206" s="230" t="s">
        <v>354</v>
      </c>
    </row>
    <row r="207" s="12" customFormat="1" ht="22.8" customHeight="1">
      <c r="A207" s="12"/>
      <c r="B207" s="203"/>
      <c r="C207" s="204"/>
      <c r="D207" s="205" t="s">
        <v>72</v>
      </c>
      <c r="E207" s="217" t="s">
        <v>179</v>
      </c>
      <c r="F207" s="217" t="s">
        <v>180</v>
      </c>
      <c r="G207" s="204"/>
      <c r="H207" s="204"/>
      <c r="I207" s="207"/>
      <c r="J207" s="218">
        <f>BK207</f>
        <v>0</v>
      </c>
      <c r="K207" s="204"/>
      <c r="L207" s="209"/>
      <c r="M207" s="210"/>
      <c r="N207" s="211"/>
      <c r="O207" s="211"/>
      <c r="P207" s="212">
        <f>P208+P210+P233+P240+P384+P408</f>
        <v>0</v>
      </c>
      <c r="Q207" s="211"/>
      <c r="R207" s="212">
        <f>R208+R210+R233+R240+R384+R408</f>
        <v>0</v>
      </c>
      <c r="S207" s="211"/>
      <c r="T207" s="213">
        <f>T208+T210+T233+T240+T384+T408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81</v>
      </c>
      <c r="AT207" s="215" t="s">
        <v>72</v>
      </c>
      <c r="AU207" s="215" t="s">
        <v>81</v>
      </c>
      <c r="AY207" s="214" t="s">
        <v>134</v>
      </c>
      <c r="BK207" s="216">
        <f>BK208+BK210+BK233+BK240+BK384+BK408</f>
        <v>0</v>
      </c>
    </row>
    <row r="208" s="12" customFormat="1" ht="20.88" customHeight="1">
      <c r="A208" s="12"/>
      <c r="B208" s="203"/>
      <c r="C208" s="204"/>
      <c r="D208" s="205" t="s">
        <v>72</v>
      </c>
      <c r="E208" s="217" t="s">
        <v>137</v>
      </c>
      <c r="F208" s="217" t="s">
        <v>138</v>
      </c>
      <c r="G208" s="204"/>
      <c r="H208" s="204"/>
      <c r="I208" s="207"/>
      <c r="J208" s="218">
        <f>BK208</f>
        <v>0</v>
      </c>
      <c r="K208" s="204"/>
      <c r="L208" s="209"/>
      <c r="M208" s="210"/>
      <c r="N208" s="211"/>
      <c r="O208" s="211"/>
      <c r="P208" s="212">
        <f>P209</f>
        <v>0</v>
      </c>
      <c r="Q208" s="211"/>
      <c r="R208" s="212">
        <f>R209</f>
        <v>0</v>
      </c>
      <c r="S208" s="211"/>
      <c r="T208" s="21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4" t="s">
        <v>81</v>
      </c>
      <c r="AT208" s="215" t="s">
        <v>72</v>
      </c>
      <c r="AU208" s="215" t="s">
        <v>83</v>
      </c>
      <c r="AY208" s="214" t="s">
        <v>134</v>
      </c>
      <c r="BK208" s="216">
        <f>BK209</f>
        <v>0</v>
      </c>
    </row>
    <row r="209" s="2" customFormat="1" ht="16.5" customHeight="1">
      <c r="A209" s="39"/>
      <c r="B209" s="40"/>
      <c r="C209" s="219" t="s">
        <v>176</v>
      </c>
      <c r="D209" s="219" t="s">
        <v>139</v>
      </c>
      <c r="E209" s="220" t="s">
        <v>461</v>
      </c>
      <c r="F209" s="221" t="s">
        <v>462</v>
      </c>
      <c r="G209" s="222" t="s">
        <v>150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38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143</v>
      </c>
      <c r="AT209" s="230" t="s">
        <v>139</v>
      </c>
      <c r="AU209" s="230" t="s">
        <v>144</v>
      </c>
      <c r="AY209" s="18" t="s">
        <v>134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81</v>
      </c>
      <c r="BK209" s="231">
        <f>ROUND(I209*H209,2)</f>
        <v>0</v>
      </c>
      <c r="BL209" s="18" t="s">
        <v>143</v>
      </c>
      <c r="BM209" s="230" t="s">
        <v>363</v>
      </c>
    </row>
    <row r="210" s="12" customFormat="1" ht="20.88" customHeight="1">
      <c r="A210" s="12"/>
      <c r="B210" s="203"/>
      <c r="C210" s="204"/>
      <c r="D210" s="205" t="s">
        <v>72</v>
      </c>
      <c r="E210" s="217" t="s">
        <v>181</v>
      </c>
      <c r="F210" s="217" t="s">
        <v>182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SUM(P211:P232)</f>
        <v>0</v>
      </c>
      <c r="Q210" s="211"/>
      <c r="R210" s="212">
        <f>SUM(R211:R232)</f>
        <v>0</v>
      </c>
      <c r="S210" s="211"/>
      <c r="T210" s="213">
        <f>SUM(T211:T232)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81</v>
      </c>
      <c r="AT210" s="215" t="s">
        <v>72</v>
      </c>
      <c r="AU210" s="215" t="s">
        <v>83</v>
      </c>
      <c r="AY210" s="214" t="s">
        <v>134</v>
      </c>
      <c r="BK210" s="216">
        <f>SUM(BK211:BK232)</f>
        <v>0</v>
      </c>
    </row>
    <row r="211" s="2" customFormat="1" ht="16.5" customHeight="1">
      <c r="A211" s="39"/>
      <c r="B211" s="40"/>
      <c r="C211" s="219" t="s">
        <v>7</v>
      </c>
      <c r="D211" s="219" t="s">
        <v>139</v>
      </c>
      <c r="E211" s="220" t="s">
        <v>184</v>
      </c>
      <c r="F211" s="221" t="s">
        <v>185</v>
      </c>
      <c r="G211" s="222" t="s">
        <v>150</v>
      </c>
      <c r="H211" s="223">
        <v>18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143</v>
      </c>
      <c r="AT211" s="230" t="s">
        <v>139</v>
      </c>
      <c r="AU211" s="230" t="s">
        <v>144</v>
      </c>
      <c r="AY211" s="18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143</v>
      </c>
      <c r="BM211" s="230" t="s">
        <v>186</v>
      </c>
    </row>
    <row r="212" s="2" customFormat="1" ht="21.75" customHeight="1">
      <c r="A212" s="39"/>
      <c r="B212" s="40"/>
      <c r="C212" s="255" t="s">
        <v>264</v>
      </c>
      <c r="D212" s="255" t="s">
        <v>188</v>
      </c>
      <c r="E212" s="256" t="s">
        <v>463</v>
      </c>
      <c r="F212" s="257" t="s">
        <v>464</v>
      </c>
      <c r="G212" s="258" t="s">
        <v>150</v>
      </c>
      <c r="H212" s="259">
        <v>3</v>
      </c>
      <c r="I212" s="260"/>
      <c r="J212" s="261">
        <f>ROUND(I212*H212,2)</f>
        <v>0</v>
      </c>
      <c r="K212" s="257" t="s">
        <v>1</v>
      </c>
      <c r="L212" s="262"/>
      <c r="M212" s="263" t="s">
        <v>1</v>
      </c>
      <c r="N212" s="264" t="s">
        <v>38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183</v>
      </c>
      <c r="AT212" s="230" t="s">
        <v>188</v>
      </c>
      <c r="AU212" s="230" t="s">
        <v>144</v>
      </c>
      <c r="AY212" s="18" t="s">
        <v>134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81</v>
      </c>
      <c r="BK212" s="231">
        <f>ROUND(I212*H212,2)</f>
        <v>0</v>
      </c>
      <c r="BL212" s="18" t="s">
        <v>143</v>
      </c>
      <c r="BM212" s="230" t="s">
        <v>380</v>
      </c>
    </row>
    <row r="213" s="2" customFormat="1">
      <c r="A213" s="39"/>
      <c r="B213" s="40"/>
      <c r="C213" s="41"/>
      <c r="D213" s="234" t="s">
        <v>192</v>
      </c>
      <c r="E213" s="41"/>
      <c r="F213" s="265" t="s">
        <v>465</v>
      </c>
      <c r="G213" s="41"/>
      <c r="H213" s="41"/>
      <c r="I213" s="266"/>
      <c r="J213" s="41"/>
      <c r="K213" s="41"/>
      <c r="L213" s="45"/>
      <c r="M213" s="267"/>
      <c r="N213" s="268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192</v>
      </c>
      <c r="AU213" s="18" t="s">
        <v>144</v>
      </c>
    </row>
    <row r="214" s="2" customFormat="1" ht="21.75" customHeight="1">
      <c r="A214" s="39"/>
      <c r="B214" s="40"/>
      <c r="C214" s="255" t="s">
        <v>270</v>
      </c>
      <c r="D214" s="255" t="s">
        <v>188</v>
      </c>
      <c r="E214" s="256" t="s">
        <v>466</v>
      </c>
      <c r="F214" s="257" t="s">
        <v>467</v>
      </c>
      <c r="G214" s="258" t="s">
        <v>150</v>
      </c>
      <c r="H214" s="259">
        <v>1</v>
      </c>
      <c r="I214" s="260"/>
      <c r="J214" s="261">
        <f>ROUND(I214*H214,2)</f>
        <v>0</v>
      </c>
      <c r="K214" s="257" t="s">
        <v>1</v>
      </c>
      <c r="L214" s="262"/>
      <c r="M214" s="263" t="s">
        <v>1</v>
      </c>
      <c r="N214" s="264" t="s">
        <v>38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183</v>
      </c>
      <c r="AT214" s="230" t="s">
        <v>188</v>
      </c>
      <c r="AU214" s="230" t="s">
        <v>144</v>
      </c>
      <c r="AY214" s="18" t="s">
        <v>134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81</v>
      </c>
      <c r="BK214" s="231">
        <f>ROUND(I214*H214,2)</f>
        <v>0</v>
      </c>
      <c r="BL214" s="18" t="s">
        <v>143</v>
      </c>
      <c r="BM214" s="230" t="s">
        <v>389</v>
      </c>
    </row>
    <row r="215" s="2" customFormat="1">
      <c r="A215" s="39"/>
      <c r="B215" s="40"/>
      <c r="C215" s="41"/>
      <c r="D215" s="234" t="s">
        <v>192</v>
      </c>
      <c r="E215" s="41"/>
      <c r="F215" s="265" t="s">
        <v>468</v>
      </c>
      <c r="G215" s="41"/>
      <c r="H215" s="41"/>
      <c r="I215" s="266"/>
      <c r="J215" s="41"/>
      <c r="K215" s="41"/>
      <c r="L215" s="45"/>
      <c r="M215" s="267"/>
      <c r="N215" s="268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192</v>
      </c>
      <c r="AU215" s="18" t="s">
        <v>144</v>
      </c>
    </row>
    <row r="216" s="2" customFormat="1" ht="21.75" customHeight="1">
      <c r="A216" s="39"/>
      <c r="B216" s="40"/>
      <c r="C216" s="255" t="s">
        <v>276</v>
      </c>
      <c r="D216" s="255" t="s">
        <v>188</v>
      </c>
      <c r="E216" s="256" t="s">
        <v>469</v>
      </c>
      <c r="F216" s="257" t="s">
        <v>470</v>
      </c>
      <c r="G216" s="258" t="s">
        <v>150</v>
      </c>
      <c r="H216" s="259">
        <v>7</v>
      </c>
      <c r="I216" s="260"/>
      <c r="J216" s="261">
        <f>ROUND(I216*H216,2)</f>
        <v>0</v>
      </c>
      <c r="K216" s="257" t="s">
        <v>1</v>
      </c>
      <c r="L216" s="262"/>
      <c r="M216" s="263" t="s">
        <v>1</v>
      </c>
      <c r="N216" s="264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183</v>
      </c>
      <c r="AT216" s="230" t="s">
        <v>188</v>
      </c>
      <c r="AU216" s="230" t="s">
        <v>144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143</v>
      </c>
      <c r="BM216" s="230" t="s">
        <v>412</v>
      </c>
    </row>
    <row r="217" s="2" customFormat="1">
      <c r="A217" s="39"/>
      <c r="B217" s="40"/>
      <c r="C217" s="41"/>
      <c r="D217" s="234" t="s">
        <v>192</v>
      </c>
      <c r="E217" s="41"/>
      <c r="F217" s="265" t="s">
        <v>471</v>
      </c>
      <c r="G217" s="41"/>
      <c r="H217" s="41"/>
      <c r="I217" s="266"/>
      <c r="J217" s="41"/>
      <c r="K217" s="41"/>
      <c r="L217" s="45"/>
      <c r="M217" s="267"/>
      <c r="N217" s="26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144</v>
      </c>
    </row>
    <row r="218" s="2" customFormat="1" ht="21.75" customHeight="1">
      <c r="A218" s="39"/>
      <c r="B218" s="40"/>
      <c r="C218" s="255" t="s">
        <v>283</v>
      </c>
      <c r="D218" s="255" t="s">
        <v>188</v>
      </c>
      <c r="E218" s="256" t="s">
        <v>472</v>
      </c>
      <c r="F218" s="257" t="s">
        <v>473</v>
      </c>
      <c r="G218" s="258" t="s">
        <v>150</v>
      </c>
      <c r="H218" s="259">
        <v>1</v>
      </c>
      <c r="I218" s="260"/>
      <c r="J218" s="261">
        <f>ROUND(I218*H218,2)</f>
        <v>0</v>
      </c>
      <c r="K218" s="257" t="s">
        <v>1</v>
      </c>
      <c r="L218" s="262"/>
      <c r="M218" s="263" t="s">
        <v>1</v>
      </c>
      <c r="N218" s="264" t="s">
        <v>38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183</v>
      </c>
      <c r="AT218" s="230" t="s">
        <v>188</v>
      </c>
      <c r="AU218" s="230" t="s">
        <v>144</v>
      </c>
      <c r="AY218" s="18" t="s">
        <v>134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81</v>
      </c>
      <c r="BK218" s="231">
        <f>ROUND(I218*H218,2)</f>
        <v>0</v>
      </c>
      <c r="BL218" s="18" t="s">
        <v>143</v>
      </c>
      <c r="BM218" s="230" t="s">
        <v>474</v>
      </c>
    </row>
    <row r="219" s="2" customFormat="1">
      <c r="A219" s="39"/>
      <c r="B219" s="40"/>
      <c r="C219" s="41"/>
      <c r="D219" s="234" t="s">
        <v>192</v>
      </c>
      <c r="E219" s="41"/>
      <c r="F219" s="265" t="s">
        <v>475</v>
      </c>
      <c r="G219" s="41"/>
      <c r="H219" s="41"/>
      <c r="I219" s="266"/>
      <c r="J219" s="41"/>
      <c r="K219" s="41"/>
      <c r="L219" s="45"/>
      <c r="M219" s="267"/>
      <c r="N219" s="26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192</v>
      </c>
      <c r="AU219" s="18" t="s">
        <v>144</v>
      </c>
    </row>
    <row r="220" s="2" customFormat="1" ht="21.75" customHeight="1">
      <c r="A220" s="39"/>
      <c r="B220" s="40"/>
      <c r="C220" s="255" t="s">
        <v>288</v>
      </c>
      <c r="D220" s="255" t="s">
        <v>188</v>
      </c>
      <c r="E220" s="256" t="s">
        <v>476</v>
      </c>
      <c r="F220" s="257" t="s">
        <v>477</v>
      </c>
      <c r="G220" s="258" t="s">
        <v>150</v>
      </c>
      <c r="H220" s="259">
        <v>1</v>
      </c>
      <c r="I220" s="260"/>
      <c r="J220" s="261">
        <f>ROUND(I220*H220,2)</f>
        <v>0</v>
      </c>
      <c r="K220" s="257" t="s">
        <v>1</v>
      </c>
      <c r="L220" s="262"/>
      <c r="M220" s="263" t="s">
        <v>1</v>
      </c>
      <c r="N220" s="264" t="s">
        <v>38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183</v>
      </c>
      <c r="AT220" s="230" t="s">
        <v>188</v>
      </c>
      <c r="AU220" s="230" t="s">
        <v>144</v>
      </c>
      <c r="AY220" s="18" t="s">
        <v>134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81</v>
      </c>
      <c r="BK220" s="231">
        <f>ROUND(I220*H220,2)</f>
        <v>0</v>
      </c>
      <c r="BL220" s="18" t="s">
        <v>143</v>
      </c>
      <c r="BM220" s="230" t="s">
        <v>478</v>
      </c>
    </row>
    <row r="221" s="2" customFormat="1">
      <c r="A221" s="39"/>
      <c r="B221" s="40"/>
      <c r="C221" s="41"/>
      <c r="D221" s="234" t="s">
        <v>192</v>
      </c>
      <c r="E221" s="41"/>
      <c r="F221" s="265" t="s">
        <v>479</v>
      </c>
      <c r="G221" s="41"/>
      <c r="H221" s="41"/>
      <c r="I221" s="266"/>
      <c r="J221" s="41"/>
      <c r="K221" s="41"/>
      <c r="L221" s="45"/>
      <c r="M221" s="267"/>
      <c r="N221" s="268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192</v>
      </c>
      <c r="AU221" s="18" t="s">
        <v>144</v>
      </c>
    </row>
    <row r="222" s="2" customFormat="1" ht="16.5" customHeight="1">
      <c r="A222" s="39"/>
      <c r="B222" s="40"/>
      <c r="C222" s="255" t="s">
        <v>292</v>
      </c>
      <c r="D222" s="255" t="s">
        <v>188</v>
      </c>
      <c r="E222" s="256" t="s">
        <v>480</v>
      </c>
      <c r="F222" s="257" t="s">
        <v>481</v>
      </c>
      <c r="G222" s="258" t="s">
        <v>150</v>
      </c>
      <c r="H222" s="259">
        <v>1</v>
      </c>
      <c r="I222" s="260"/>
      <c r="J222" s="261">
        <f>ROUND(I222*H222,2)</f>
        <v>0</v>
      </c>
      <c r="K222" s="257" t="s">
        <v>1</v>
      </c>
      <c r="L222" s="262"/>
      <c r="M222" s="263" t="s">
        <v>1</v>
      </c>
      <c r="N222" s="264" t="s">
        <v>38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183</v>
      </c>
      <c r="AT222" s="230" t="s">
        <v>188</v>
      </c>
      <c r="AU222" s="230" t="s">
        <v>144</v>
      </c>
      <c r="AY222" s="18" t="s">
        <v>134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81</v>
      </c>
      <c r="BK222" s="231">
        <f>ROUND(I222*H222,2)</f>
        <v>0</v>
      </c>
      <c r="BL222" s="18" t="s">
        <v>143</v>
      </c>
      <c r="BM222" s="230" t="s">
        <v>482</v>
      </c>
    </row>
    <row r="223" s="2" customFormat="1">
      <c r="A223" s="39"/>
      <c r="B223" s="40"/>
      <c r="C223" s="41"/>
      <c r="D223" s="234" t="s">
        <v>192</v>
      </c>
      <c r="E223" s="41"/>
      <c r="F223" s="265" t="s">
        <v>483</v>
      </c>
      <c r="G223" s="41"/>
      <c r="H223" s="41"/>
      <c r="I223" s="266"/>
      <c r="J223" s="41"/>
      <c r="K223" s="41"/>
      <c r="L223" s="45"/>
      <c r="M223" s="267"/>
      <c r="N223" s="268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192</v>
      </c>
      <c r="AU223" s="18" t="s">
        <v>144</v>
      </c>
    </row>
    <row r="224" s="2" customFormat="1" ht="21.75" customHeight="1">
      <c r="A224" s="39"/>
      <c r="B224" s="40"/>
      <c r="C224" s="255" t="s">
        <v>298</v>
      </c>
      <c r="D224" s="255" t="s">
        <v>188</v>
      </c>
      <c r="E224" s="256" t="s">
        <v>484</v>
      </c>
      <c r="F224" s="257" t="s">
        <v>485</v>
      </c>
      <c r="G224" s="258" t="s">
        <v>150</v>
      </c>
      <c r="H224" s="259">
        <v>2</v>
      </c>
      <c r="I224" s="260"/>
      <c r="J224" s="261">
        <f>ROUND(I224*H224,2)</f>
        <v>0</v>
      </c>
      <c r="K224" s="257" t="s">
        <v>1</v>
      </c>
      <c r="L224" s="262"/>
      <c r="M224" s="263" t="s">
        <v>1</v>
      </c>
      <c r="N224" s="264" t="s">
        <v>38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183</v>
      </c>
      <c r="AT224" s="230" t="s">
        <v>188</v>
      </c>
      <c r="AU224" s="230" t="s">
        <v>144</v>
      </c>
      <c r="AY224" s="18" t="s">
        <v>134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81</v>
      </c>
      <c r="BK224" s="231">
        <f>ROUND(I224*H224,2)</f>
        <v>0</v>
      </c>
      <c r="BL224" s="18" t="s">
        <v>143</v>
      </c>
      <c r="BM224" s="230" t="s">
        <v>486</v>
      </c>
    </row>
    <row r="225" s="2" customFormat="1">
      <c r="A225" s="39"/>
      <c r="B225" s="40"/>
      <c r="C225" s="41"/>
      <c r="D225" s="234" t="s">
        <v>192</v>
      </c>
      <c r="E225" s="41"/>
      <c r="F225" s="265" t="s">
        <v>487</v>
      </c>
      <c r="G225" s="41"/>
      <c r="H225" s="41"/>
      <c r="I225" s="266"/>
      <c r="J225" s="41"/>
      <c r="K225" s="41"/>
      <c r="L225" s="45"/>
      <c r="M225" s="267"/>
      <c r="N225" s="26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192</v>
      </c>
      <c r="AU225" s="18" t="s">
        <v>144</v>
      </c>
    </row>
    <row r="226" s="2" customFormat="1" ht="21.75" customHeight="1">
      <c r="A226" s="39"/>
      <c r="B226" s="40"/>
      <c r="C226" s="255" t="s">
        <v>303</v>
      </c>
      <c r="D226" s="255" t="s">
        <v>188</v>
      </c>
      <c r="E226" s="256" t="s">
        <v>488</v>
      </c>
      <c r="F226" s="257" t="s">
        <v>489</v>
      </c>
      <c r="G226" s="258" t="s">
        <v>150</v>
      </c>
      <c r="H226" s="259">
        <v>1</v>
      </c>
      <c r="I226" s="260"/>
      <c r="J226" s="261">
        <f>ROUND(I226*H226,2)</f>
        <v>0</v>
      </c>
      <c r="K226" s="257" t="s">
        <v>1</v>
      </c>
      <c r="L226" s="262"/>
      <c r="M226" s="263" t="s">
        <v>1</v>
      </c>
      <c r="N226" s="264" t="s">
        <v>38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183</v>
      </c>
      <c r="AT226" s="230" t="s">
        <v>188</v>
      </c>
      <c r="AU226" s="230" t="s">
        <v>144</v>
      </c>
      <c r="AY226" s="18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143</v>
      </c>
      <c r="BM226" s="230" t="s">
        <v>490</v>
      </c>
    </row>
    <row r="227" s="2" customFormat="1">
      <c r="A227" s="39"/>
      <c r="B227" s="40"/>
      <c r="C227" s="41"/>
      <c r="D227" s="234" t="s">
        <v>192</v>
      </c>
      <c r="E227" s="41"/>
      <c r="F227" s="265" t="s">
        <v>491</v>
      </c>
      <c r="G227" s="41"/>
      <c r="H227" s="41"/>
      <c r="I227" s="266"/>
      <c r="J227" s="41"/>
      <c r="K227" s="41"/>
      <c r="L227" s="45"/>
      <c r="M227" s="267"/>
      <c r="N227" s="268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192</v>
      </c>
      <c r="AU227" s="18" t="s">
        <v>144</v>
      </c>
    </row>
    <row r="228" s="2" customFormat="1" ht="24.15" customHeight="1">
      <c r="A228" s="39"/>
      <c r="B228" s="40"/>
      <c r="C228" s="219" t="s">
        <v>310</v>
      </c>
      <c r="D228" s="219" t="s">
        <v>139</v>
      </c>
      <c r="E228" s="220" t="s">
        <v>204</v>
      </c>
      <c r="F228" s="221" t="s">
        <v>205</v>
      </c>
      <c r="G228" s="222" t="s">
        <v>150</v>
      </c>
      <c r="H228" s="223">
        <v>17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38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143</v>
      </c>
      <c r="AT228" s="230" t="s">
        <v>139</v>
      </c>
      <c r="AU228" s="230" t="s">
        <v>144</v>
      </c>
      <c r="AY228" s="18" t="s">
        <v>134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81</v>
      </c>
      <c r="BK228" s="231">
        <f>ROUND(I228*H228,2)</f>
        <v>0</v>
      </c>
      <c r="BL228" s="18" t="s">
        <v>143</v>
      </c>
      <c r="BM228" s="230" t="s">
        <v>206</v>
      </c>
    </row>
    <row r="229" s="2" customFormat="1" ht="21.75" customHeight="1">
      <c r="A229" s="39"/>
      <c r="B229" s="40"/>
      <c r="C229" s="255" t="s">
        <v>316</v>
      </c>
      <c r="D229" s="255" t="s">
        <v>188</v>
      </c>
      <c r="E229" s="256" t="s">
        <v>492</v>
      </c>
      <c r="F229" s="257" t="s">
        <v>493</v>
      </c>
      <c r="G229" s="258" t="s">
        <v>150</v>
      </c>
      <c r="H229" s="259">
        <v>1</v>
      </c>
      <c r="I229" s="260"/>
      <c r="J229" s="261">
        <f>ROUND(I229*H229,2)</f>
        <v>0</v>
      </c>
      <c r="K229" s="257" t="s">
        <v>1</v>
      </c>
      <c r="L229" s="262"/>
      <c r="M229" s="263" t="s">
        <v>1</v>
      </c>
      <c r="N229" s="264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183</v>
      </c>
      <c r="AT229" s="230" t="s">
        <v>188</v>
      </c>
      <c r="AU229" s="230" t="s">
        <v>144</v>
      </c>
      <c r="AY229" s="18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143</v>
      </c>
      <c r="BM229" s="230" t="s">
        <v>494</v>
      </c>
    </row>
    <row r="230" s="2" customFormat="1">
      <c r="A230" s="39"/>
      <c r="B230" s="40"/>
      <c r="C230" s="41"/>
      <c r="D230" s="234" t="s">
        <v>192</v>
      </c>
      <c r="E230" s="41"/>
      <c r="F230" s="265" t="s">
        <v>495</v>
      </c>
      <c r="G230" s="41"/>
      <c r="H230" s="41"/>
      <c r="I230" s="266"/>
      <c r="J230" s="41"/>
      <c r="K230" s="41"/>
      <c r="L230" s="45"/>
      <c r="M230" s="267"/>
      <c r="N230" s="268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192</v>
      </c>
      <c r="AU230" s="18" t="s">
        <v>144</v>
      </c>
    </row>
    <row r="231" s="2" customFormat="1" ht="24.15" customHeight="1">
      <c r="A231" s="39"/>
      <c r="B231" s="40"/>
      <c r="C231" s="219" t="s">
        <v>322</v>
      </c>
      <c r="D231" s="219" t="s">
        <v>139</v>
      </c>
      <c r="E231" s="220" t="s">
        <v>496</v>
      </c>
      <c r="F231" s="221" t="s">
        <v>497</v>
      </c>
      <c r="G231" s="222" t="s">
        <v>150</v>
      </c>
      <c r="H231" s="223">
        <v>1</v>
      </c>
      <c r="I231" s="224"/>
      <c r="J231" s="225">
        <f>ROUND(I231*H231,2)</f>
        <v>0</v>
      </c>
      <c r="K231" s="221" t="s">
        <v>1</v>
      </c>
      <c r="L231" s="45"/>
      <c r="M231" s="226" t="s">
        <v>1</v>
      </c>
      <c r="N231" s="227" t="s">
        <v>38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143</v>
      </c>
      <c r="AT231" s="230" t="s">
        <v>139</v>
      </c>
      <c r="AU231" s="230" t="s">
        <v>144</v>
      </c>
      <c r="AY231" s="18" t="s">
        <v>134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81</v>
      </c>
      <c r="BK231" s="231">
        <f>ROUND(I231*H231,2)</f>
        <v>0</v>
      </c>
      <c r="BL231" s="18" t="s">
        <v>143</v>
      </c>
      <c r="BM231" s="230" t="s">
        <v>498</v>
      </c>
    </row>
    <row r="232" s="2" customFormat="1" ht="16.5" customHeight="1">
      <c r="A232" s="39"/>
      <c r="B232" s="40"/>
      <c r="C232" s="219" t="s">
        <v>327</v>
      </c>
      <c r="D232" s="219" t="s">
        <v>139</v>
      </c>
      <c r="E232" s="220" t="s">
        <v>208</v>
      </c>
      <c r="F232" s="221" t="s">
        <v>209</v>
      </c>
      <c r="G232" s="222" t="s">
        <v>150</v>
      </c>
      <c r="H232" s="223">
        <v>18</v>
      </c>
      <c r="I232" s="224"/>
      <c r="J232" s="225">
        <f>ROUND(I232*H232,2)</f>
        <v>0</v>
      </c>
      <c r="K232" s="221" t="s">
        <v>1</v>
      </c>
      <c r="L232" s="45"/>
      <c r="M232" s="226" t="s">
        <v>1</v>
      </c>
      <c r="N232" s="227" t="s">
        <v>38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143</v>
      </c>
      <c r="AT232" s="230" t="s">
        <v>139</v>
      </c>
      <c r="AU232" s="230" t="s">
        <v>144</v>
      </c>
      <c r="AY232" s="18" t="s">
        <v>134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143</v>
      </c>
      <c r="BM232" s="230" t="s">
        <v>210</v>
      </c>
    </row>
    <row r="233" s="12" customFormat="1" ht="20.88" customHeight="1">
      <c r="A233" s="12"/>
      <c r="B233" s="203"/>
      <c r="C233" s="204"/>
      <c r="D233" s="205" t="s">
        <v>72</v>
      </c>
      <c r="E233" s="217" t="s">
        <v>499</v>
      </c>
      <c r="F233" s="217" t="s">
        <v>500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SUM(P234:P239)</f>
        <v>0</v>
      </c>
      <c r="Q233" s="211"/>
      <c r="R233" s="212">
        <f>SUM(R234:R239)</f>
        <v>0</v>
      </c>
      <c r="S233" s="211"/>
      <c r="T233" s="213">
        <f>SUM(T234:T239)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81</v>
      </c>
      <c r="AT233" s="215" t="s">
        <v>72</v>
      </c>
      <c r="AU233" s="215" t="s">
        <v>83</v>
      </c>
      <c r="AY233" s="214" t="s">
        <v>134</v>
      </c>
      <c r="BK233" s="216">
        <f>SUM(BK234:BK239)</f>
        <v>0</v>
      </c>
    </row>
    <row r="234" s="2" customFormat="1" ht="24.15" customHeight="1">
      <c r="A234" s="39"/>
      <c r="B234" s="40"/>
      <c r="C234" s="219" t="s">
        <v>331</v>
      </c>
      <c r="D234" s="219" t="s">
        <v>139</v>
      </c>
      <c r="E234" s="220" t="s">
        <v>172</v>
      </c>
      <c r="F234" s="221" t="s">
        <v>173</v>
      </c>
      <c r="G234" s="222" t="s">
        <v>174</v>
      </c>
      <c r="H234" s="223">
        <v>6</v>
      </c>
      <c r="I234" s="224"/>
      <c r="J234" s="225">
        <f>ROUND(I234*H234,2)</f>
        <v>0</v>
      </c>
      <c r="K234" s="221" t="s">
        <v>175</v>
      </c>
      <c r="L234" s="45"/>
      <c r="M234" s="226" t="s">
        <v>1</v>
      </c>
      <c r="N234" s="227" t="s">
        <v>38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143</v>
      </c>
      <c r="AT234" s="230" t="s">
        <v>139</v>
      </c>
      <c r="AU234" s="230" t="s">
        <v>144</v>
      </c>
      <c r="AY234" s="18" t="s">
        <v>134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81</v>
      </c>
      <c r="BK234" s="231">
        <f>ROUND(I234*H234,2)</f>
        <v>0</v>
      </c>
      <c r="BL234" s="18" t="s">
        <v>143</v>
      </c>
      <c r="BM234" s="230" t="s">
        <v>501</v>
      </c>
    </row>
    <row r="235" s="13" customFormat="1">
      <c r="A235" s="13"/>
      <c r="B235" s="232"/>
      <c r="C235" s="233"/>
      <c r="D235" s="234" t="s">
        <v>145</v>
      </c>
      <c r="E235" s="235" t="s">
        <v>1</v>
      </c>
      <c r="F235" s="236" t="s">
        <v>502</v>
      </c>
      <c r="G235" s="233"/>
      <c r="H235" s="237">
        <v>1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145</v>
      </c>
      <c r="AU235" s="243" t="s">
        <v>144</v>
      </c>
      <c r="AV235" s="13" t="s">
        <v>83</v>
      </c>
      <c r="AW235" s="13" t="s">
        <v>30</v>
      </c>
      <c r="AX235" s="13" t="s">
        <v>73</v>
      </c>
      <c r="AY235" s="243" t="s">
        <v>134</v>
      </c>
    </row>
    <row r="236" s="13" customFormat="1">
      <c r="A236" s="13"/>
      <c r="B236" s="232"/>
      <c r="C236" s="233"/>
      <c r="D236" s="234" t="s">
        <v>145</v>
      </c>
      <c r="E236" s="235" t="s">
        <v>1</v>
      </c>
      <c r="F236" s="236" t="s">
        <v>503</v>
      </c>
      <c r="G236" s="233"/>
      <c r="H236" s="237">
        <v>2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145</v>
      </c>
      <c r="AU236" s="243" t="s">
        <v>144</v>
      </c>
      <c r="AV236" s="13" t="s">
        <v>83</v>
      </c>
      <c r="AW236" s="13" t="s">
        <v>30</v>
      </c>
      <c r="AX236" s="13" t="s">
        <v>73</v>
      </c>
      <c r="AY236" s="243" t="s">
        <v>134</v>
      </c>
    </row>
    <row r="237" s="13" customFormat="1">
      <c r="A237" s="13"/>
      <c r="B237" s="232"/>
      <c r="C237" s="233"/>
      <c r="D237" s="234" t="s">
        <v>145</v>
      </c>
      <c r="E237" s="235" t="s">
        <v>1</v>
      </c>
      <c r="F237" s="236" t="s">
        <v>504</v>
      </c>
      <c r="G237" s="233"/>
      <c r="H237" s="237">
        <v>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145</v>
      </c>
      <c r="AU237" s="243" t="s">
        <v>144</v>
      </c>
      <c r="AV237" s="13" t="s">
        <v>83</v>
      </c>
      <c r="AW237" s="13" t="s">
        <v>30</v>
      </c>
      <c r="AX237" s="13" t="s">
        <v>73</v>
      </c>
      <c r="AY237" s="243" t="s">
        <v>134</v>
      </c>
    </row>
    <row r="238" s="13" customFormat="1">
      <c r="A238" s="13"/>
      <c r="B238" s="232"/>
      <c r="C238" s="233"/>
      <c r="D238" s="234" t="s">
        <v>145</v>
      </c>
      <c r="E238" s="235" t="s">
        <v>1</v>
      </c>
      <c r="F238" s="236" t="s">
        <v>440</v>
      </c>
      <c r="G238" s="233"/>
      <c r="H238" s="237">
        <v>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145</v>
      </c>
      <c r="AU238" s="243" t="s">
        <v>144</v>
      </c>
      <c r="AV238" s="13" t="s">
        <v>83</v>
      </c>
      <c r="AW238" s="13" t="s">
        <v>30</v>
      </c>
      <c r="AX238" s="13" t="s">
        <v>73</v>
      </c>
      <c r="AY238" s="243" t="s">
        <v>134</v>
      </c>
    </row>
    <row r="239" s="14" customFormat="1">
      <c r="A239" s="14"/>
      <c r="B239" s="244"/>
      <c r="C239" s="245"/>
      <c r="D239" s="234" t="s">
        <v>145</v>
      </c>
      <c r="E239" s="246" t="s">
        <v>1</v>
      </c>
      <c r="F239" s="247" t="s">
        <v>147</v>
      </c>
      <c r="G239" s="245"/>
      <c r="H239" s="248">
        <v>6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145</v>
      </c>
      <c r="AU239" s="254" t="s">
        <v>144</v>
      </c>
      <c r="AV239" s="14" t="s">
        <v>143</v>
      </c>
      <c r="AW239" s="14" t="s">
        <v>30</v>
      </c>
      <c r="AX239" s="14" t="s">
        <v>81</v>
      </c>
      <c r="AY239" s="254" t="s">
        <v>134</v>
      </c>
    </row>
    <row r="240" s="12" customFormat="1" ht="20.88" customHeight="1">
      <c r="A240" s="12"/>
      <c r="B240" s="203"/>
      <c r="C240" s="204"/>
      <c r="D240" s="205" t="s">
        <v>72</v>
      </c>
      <c r="E240" s="217" t="s">
        <v>211</v>
      </c>
      <c r="F240" s="217" t="s">
        <v>212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SUM(P241:P383)</f>
        <v>0</v>
      </c>
      <c r="Q240" s="211"/>
      <c r="R240" s="212">
        <f>SUM(R241:R383)</f>
        <v>0</v>
      </c>
      <c r="S240" s="211"/>
      <c r="T240" s="213">
        <f>SUM(T241:T383)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144</v>
      </c>
      <c r="AT240" s="215" t="s">
        <v>72</v>
      </c>
      <c r="AU240" s="215" t="s">
        <v>83</v>
      </c>
      <c r="AY240" s="214" t="s">
        <v>134</v>
      </c>
      <c r="BK240" s="216">
        <f>SUM(BK241:BK383)</f>
        <v>0</v>
      </c>
    </row>
    <row r="241" s="2" customFormat="1" ht="21.75" customHeight="1">
      <c r="A241" s="39"/>
      <c r="B241" s="40"/>
      <c r="C241" s="219" t="s">
        <v>336</v>
      </c>
      <c r="D241" s="219" t="s">
        <v>139</v>
      </c>
      <c r="E241" s="220" t="s">
        <v>214</v>
      </c>
      <c r="F241" s="221" t="s">
        <v>215</v>
      </c>
      <c r="G241" s="222" t="s">
        <v>216</v>
      </c>
      <c r="H241" s="223">
        <v>0.16200000000000001</v>
      </c>
      <c r="I241" s="224"/>
      <c r="J241" s="225">
        <f>ROUND(I241*H241,2)</f>
        <v>0</v>
      </c>
      <c r="K241" s="221" t="s">
        <v>217</v>
      </c>
      <c r="L241" s="45"/>
      <c r="M241" s="226" t="s">
        <v>1</v>
      </c>
      <c r="N241" s="227" t="s">
        <v>38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202</v>
      </c>
      <c r="AT241" s="230" t="s">
        <v>139</v>
      </c>
      <c r="AU241" s="230" t="s">
        <v>144</v>
      </c>
      <c r="AY241" s="18" t="s">
        <v>134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81</v>
      </c>
      <c r="BK241" s="231">
        <f>ROUND(I241*H241,2)</f>
        <v>0</v>
      </c>
      <c r="BL241" s="18" t="s">
        <v>202</v>
      </c>
      <c r="BM241" s="230" t="s">
        <v>218</v>
      </c>
    </row>
    <row r="242" s="13" customFormat="1">
      <c r="A242" s="13"/>
      <c r="B242" s="232"/>
      <c r="C242" s="233"/>
      <c r="D242" s="234" t="s">
        <v>145</v>
      </c>
      <c r="E242" s="235" t="s">
        <v>1</v>
      </c>
      <c r="F242" s="236" t="s">
        <v>505</v>
      </c>
      <c r="G242" s="233"/>
      <c r="H242" s="237">
        <v>0.16200000000000001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145</v>
      </c>
      <c r="AU242" s="243" t="s">
        <v>144</v>
      </c>
      <c r="AV242" s="13" t="s">
        <v>83</v>
      </c>
      <c r="AW242" s="13" t="s">
        <v>30</v>
      </c>
      <c r="AX242" s="13" t="s">
        <v>73</v>
      </c>
      <c r="AY242" s="243" t="s">
        <v>134</v>
      </c>
    </row>
    <row r="243" s="14" customFormat="1">
      <c r="A243" s="14"/>
      <c r="B243" s="244"/>
      <c r="C243" s="245"/>
      <c r="D243" s="234" t="s">
        <v>145</v>
      </c>
      <c r="E243" s="246" t="s">
        <v>1</v>
      </c>
      <c r="F243" s="247" t="s">
        <v>147</v>
      </c>
      <c r="G243" s="245"/>
      <c r="H243" s="248">
        <v>0.16200000000000001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145</v>
      </c>
      <c r="AU243" s="254" t="s">
        <v>144</v>
      </c>
      <c r="AV243" s="14" t="s">
        <v>143</v>
      </c>
      <c r="AW243" s="14" t="s">
        <v>30</v>
      </c>
      <c r="AX243" s="14" t="s">
        <v>81</v>
      </c>
      <c r="AY243" s="254" t="s">
        <v>134</v>
      </c>
    </row>
    <row r="244" s="2" customFormat="1" ht="24.15" customHeight="1">
      <c r="A244" s="39"/>
      <c r="B244" s="40"/>
      <c r="C244" s="219" t="s">
        <v>345</v>
      </c>
      <c r="D244" s="219" t="s">
        <v>139</v>
      </c>
      <c r="E244" s="220" t="s">
        <v>221</v>
      </c>
      <c r="F244" s="221" t="s">
        <v>222</v>
      </c>
      <c r="G244" s="222" t="s">
        <v>142</v>
      </c>
      <c r="H244" s="223">
        <v>30</v>
      </c>
      <c r="I244" s="224"/>
      <c r="J244" s="225">
        <f>ROUND(I244*H244,2)</f>
        <v>0</v>
      </c>
      <c r="K244" s="221" t="s">
        <v>223</v>
      </c>
      <c r="L244" s="45"/>
      <c r="M244" s="226" t="s">
        <v>1</v>
      </c>
      <c r="N244" s="227" t="s">
        <v>38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202</v>
      </c>
      <c r="AT244" s="230" t="s">
        <v>139</v>
      </c>
      <c r="AU244" s="230" t="s">
        <v>144</v>
      </c>
      <c r="AY244" s="18" t="s">
        <v>134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81</v>
      </c>
      <c r="BK244" s="231">
        <f>ROUND(I244*H244,2)</f>
        <v>0</v>
      </c>
      <c r="BL244" s="18" t="s">
        <v>202</v>
      </c>
      <c r="BM244" s="230" t="s">
        <v>224</v>
      </c>
    </row>
    <row r="245" s="13" customFormat="1">
      <c r="A245" s="13"/>
      <c r="B245" s="232"/>
      <c r="C245" s="233"/>
      <c r="D245" s="234" t="s">
        <v>145</v>
      </c>
      <c r="E245" s="235" t="s">
        <v>1</v>
      </c>
      <c r="F245" s="236" t="s">
        <v>506</v>
      </c>
      <c r="G245" s="233"/>
      <c r="H245" s="237">
        <v>30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145</v>
      </c>
      <c r="AU245" s="243" t="s">
        <v>144</v>
      </c>
      <c r="AV245" s="13" t="s">
        <v>83</v>
      </c>
      <c r="AW245" s="13" t="s">
        <v>30</v>
      </c>
      <c r="AX245" s="13" t="s">
        <v>73</v>
      </c>
      <c r="AY245" s="243" t="s">
        <v>134</v>
      </c>
    </row>
    <row r="246" s="14" customFormat="1">
      <c r="A246" s="14"/>
      <c r="B246" s="244"/>
      <c r="C246" s="245"/>
      <c r="D246" s="234" t="s">
        <v>145</v>
      </c>
      <c r="E246" s="246" t="s">
        <v>1</v>
      </c>
      <c r="F246" s="247" t="s">
        <v>147</v>
      </c>
      <c r="G246" s="245"/>
      <c r="H246" s="248">
        <v>30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145</v>
      </c>
      <c r="AU246" s="254" t="s">
        <v>144</v>
      </c>
      <c r="AV246" s="14" t="s">
        <v>143</v>
      </c>
      <c r="AW246" s="14" t="s">
        <v>30</v>
      </c>
      <c r="AX246" s="14" t="s">
        <v>81</v>
      </c>
      <c r="AY246" s="254" t="s">
        <v>134</v>
      </c>
    </row>
    <row r="247" s="2" customFormat="1" ht="24.15" customHeight="1">
      <c r="A247" s="39"/>
      <c r="B247" s="40"/>
      <c r="C247" s="219" t="s">
        <v>350</v>
      </c>
      <c r="D247" s="219" t="s">
        <v>139</v>
      </c>
      <c r="E247" s="220" t="s">
        <v>226</v>
      </c>
      <c r="F247" s="221" t="s">
        <v>227</v>
      </c>
      <c r="G247" s="222" t="s">
        <v>142</v>
      </c>
      <c r="H247" s="223">
        <v>90</v>
      </c>
      <c r="I247" s="224"/>
      <c r="J247" s="225">
        <f>ROUND(I247*H247,2)</f>
        <v>0</v>
      </c>
      <c r="K247" s="221" t="s">
        <v>223</v>
      </c>
      <c r="L247" s="45"/>
      <c r="M247" s="226" t="s">
        <v>1</v>
      </c>
      <c r="N247" s="227" t="s">
        <v>38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202</v>
      </c>
      <c r="AT247" s="230" t="s">
        <v>139</v>
      </c>
      <c r="AU247" s="230" t="s">
        <v>144</v>
      </c>
      <c r="AY247" s="18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81</v>
      </c>
      <c r="BK247" s="231">
        <f>ROUND(I247*H247,2)</f>
        <v>0</v>
      </c>
      <c r="BL247" s="18" t="s">
        <v>202</v>
      </c>
      <c r="BM247" s="230" t="s">
        <v>228</v>
      </c>
    </row>
    <row r="248" s="13" customFormat="1">
      <c r="A248" s="13"/>
      <c r="B248" s="232"/>
      <c r="C248" s="233"/>
      <c r="D248" s="234" t="s">
        <v>145</v>
      </c>
      <c r="E248" s="235" t="s">
        <v>1</v>
      </c>
      <c r="F248" s="236" t="s">
        <v>507</v>
      </c>
      <c r="G248" s="233"/>
      <c r="H248" s="237">
        <v>90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145</v>
      </c>
      <c r="AU248" s="243" t="s">
        <v>144</v>
      </c>
      <c r="AV248" s="13" t="s">
        <v>83</v>
      </c>
      <c r="AW248" s="13" t="s">
        <v>30</v>
      </c>
      <c r="AX248" s="13" t="s">
        <v>73</v>
      </c>
      <c r="AY248" s="243" t="s">
        <v>134</v>
      </c>
    </row>
    <row r="249" s="14" customFormat="1">
      <c r="A249" s="14"/>
      <c r="B249" s="244"/>
      <c r="C249" s="245"/>
      <c r="D249" s="234" t="s">
        <v>145</v>
      </c>
      <c r="E249" s="246" t="s">
        <v>1</v>
      </c>
      <c r="F249" s="247" t="s">
        <v>147</v>
      </c>
      <c r="G249" s="245"/>
      <c r="H249" s="248">
        <v>90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145</v>
      </c>
      <c r="AU249" s="254" t="s">
        <v>144</v>
      </c>
      <c r="AV249" s="14" t="s">
        <v>143</v>
      </c>
      <c r="AW249" s="14" t="s">
        <v>30</v>
      </c>
      <c r="AX249" s="14" t="s">
        <v>81</v>
      </c>
      <c r="AY249" s="254" t="s">
        <v>134</v>
      </c>
    </row>
    <row r="250" s="2" customFormat="1" ht="24.15" customHeight="1">
      <c r="A250" s="39"/>
      <c r="B250" s="40"/>
      <c r="C250" s="219" t="s">
        <v>354</v>
      </c>
      <c r="D250" s="219" t="s">
        <v>139</v>
      </c>
      <c r="E250" s="220" t="s">
        <v>231</v>
      </c>
      <c r="F250" s="221" t="s">
        <v>232</v>
      </c>
      <c r="G250" s="222" t="s">
        <v>233</v>
      </c>
      <c r="H250" s="223">
        <v>111.26000000000001</v>
      </c>
      <c r="I250" s="224"/>
      <c r="J250" s="225">
        <f>ROUND(I250*H250,2)</f>
        <v>0</v>
      </c>
      <c r="K250" s="221" t="s">
        <v>175</v>
      </c>
      <c r="L250" s="45"/>
      <c r="M250" s="226" t="s">
        <v>1</v>
      </c>
      <c r="N250" s="227" t="s">
        <v>38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202</v>
      </c>
      <c r="AT250" s="230" t="s">
        <v>139</v>
      </c>
      <c r="AU250" s="230" t="s">
        <v>144</v>
      </c>
      <c r="AY250" s="18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81</v>
      </c>
      <c r="BK250" s="231">
        <f>ROUND(I250*H250,2)</f>
        <v>0</v>
      </c>
      <c r="BL250" s="18" t="s">
        <v>202</v>
      </c>
      <c r="BM250" s="230" t="s">
        <v>234</v>
      </c>
    </row>
    <row r="251" s="15" customFormat="1">
      <c r="A251" s="15"/>
      <c r="B251" s="269"/>
      <c r="C251" s="270"/>
      <c r="D251" s="234" t="s">
        <v>145</v>
      </c>
      <c r="E251" s="271" t="s">
        <v>1</v>
      </c>
      <c r="F251" s="272" t="s">
        <v>235</v>
      </c>
      <c r="G251" s="270"/>
      <c r="H251" s="271" t="s">
        <v>1</v>
      </c>
      <c r="I251" s="273"/>
      <c r="J251" s="270"/>
      <c r="K251" s="270"/>
      <c r="L251" s="274"/>
      <c r="M251" s="275"/>
      <c r="N251" s="276"/>
      <c r="O251" s="276"/>
      <c r="P251" s="276"/>
      <c r="Q251" s="276"/>
      <c r="R251" s="276"/>
      <c r="S251" s="276"/>
      <c r="T251" s="277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8" t="s">
        <v>145</v>
      </c>
      <c r="AU251" s="278" t="s">
        <v>144</v>
      </c>
      <c r="AV251" s="15" t="s">
        <v>81</v>
      </c>
      <c r="AW251" s="15" t="s">
        <v>30</v>
      </c>
      <c r="AX251" s="15" t="s">
        <v>73</v>
      </c>
      <c r="AY251" s="278" t="s">
        <v>134</v>
      </c>
    </row>
    <row r="252" s="13" customFormat="1">
      <c r="A252" s="13"/>
      <c r="B252" s="232"/>
      <c r="C252" s="233"/>
      <c r="D252" s="234" t="s">
        <v>145</v>
      </c>
      <c r="E252" s="235" t="s">
        <v>1</v>
      </c>
      <c r="F252" s="236" t="s">
        <v>508</v>
      </c>
      <c r="G252" s="233"/>
      <c r="H252" s="237">
        <v>10.24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145</v>
      </c>
      <c r="AU252" s="243" t="s">
        <v>144</v>
      </c>
      <c r="AV252" s="13" t="s">
        <v>83</v>
      </c>
      <c r="AW252" s="13" t="s">
        <v>30</v>
      </c>
      <c r="AX252" s="13" t="s">
        <v>73</v>
      </c>
      <c r="AY252" s="243" t="s">
        <v>134</v>
      </c>
    </row>
    <row r="253" s="13" customFormat="1">
      <c r="A253" s="13"/>
      <c r="B253" s="232"/>
      <c r="C253" s="233"/>
      <c r="D253" s="234" t="s">
        <v>145</v>
      </c>
      <c r="E253" s="235" t="s">
        <v>1</v>
      </c>
      <c r="F253" s="236" t="s">
        <v>250</v>
      </c>
      <c r="G253" s="233"/>
      <c r="H253" s="237">
        <v>5.6319999999999997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145</v>
      </c>
      <c r="AU253" s="243" t="s">
        <v>144</v>
      </c>
      <c r="AV253" s="13" t="s">
        <v>83</v>
      </c>
      <c r="AW253" s="13" t="s">
        <v>30</v>
      </c>
      <c r="AX253" s="13" t="s">
        <v>73</v>
      </c>
      <c r="AY253" s="243" t="s">
        <v>134</v>
      </c>
    </row>
    <row r="254" s="13" customFormat="1">
      <c r="A254" s="13"/>
      <c r="B254" s="232"/>
      <c r="C254" s="233"/>
      <c r="D254" s="234" t="s">
        <v>145</v>
      </c>
      <c r="E254" s="235" t="s">
        <v>1</v>
      </c>
      <c r="F254" s="236" t="s">
        <v>509</v>
      </c>
      <c r="G254" s="233"/>
      <c r="H254" s="237">
        <v>28.16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145</v>
      </c>
      <c r="AU254" s="243" t="s">
        <v>144</v>
      </c>
      <c r="AV254" s="13" t="s">
        <v>83</v>
      </c>
      <c r="AW254" s="13" t="s">
        <v>30</v>
      </c>
      <c r="AX254" s="13" t="s">
        <v>73</v>
      </c>
      <c r="AY254" s="243" t="s">
        <v>134</v>
      </c>
    </row>
    <row r="255" s="13" customFormat="1">
      <c r="A255" s="13"/>
      <c r="B255" s="232"/>
      <c r="C255" s="233"/>
      <c r="D255" s="234" t="s">
        <v>145</v>
      </c>
      <c r="E255" s="235" t="s">
        <v>1</v>
      </c>
      <c r="F255" s="236" t="s">
        <v>510</v>
      </c>
      <c r="G255" s="233"/>
      <c r="H255" s="237">
        <v>26.623999999999999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145</v>
      </c>
      <c r="AU255" s="243" t="s">
        <v>144</v>
      </c>
      <c r="AV255" s="13" t="s">
        <v>83</v>
      </c>
      <c r="AW255" s="13" t="s">
        <v>30</v>
      </c>
      <c r="AX255" s="13" t="s">
        <v>73</v>
      </c>
      <c r="AY255" s="243" t="s">
        <v>134</v>
      </c>
    </row>
    <row r="256" s="13" customFormat="1">
      <c r="A256" s="13"/>
      <c r="B256" s="232"/>
      <c r="C256" s="233"/>
      <c r="D256" s="234" t="s">
        <v>145</v>
      </c>
      <c r="E256" s="235" t="s">
        <v>1</v>
      </c>
      <c r="F256" s="236" t="s">
        <v>511</v>
      </c>
      <c r="G256" s="233"/>
      <c r="H256" s="237">
        <v>7.1680000000000001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145</v>
      </c>
      <c r="AU256" s="243" t="s">
        <v>144</v>
      </c>
      <c r="AV256" s="13" t="s">
        <v>83</v>
      </c>
      <c r="AW256" s="13" t="s">
        <v>30</v>
      </c>
      <c r="AX256" s="13" t="s">
        <v>73</v>
      </c>
      <c r="AY256" s="243" t="s">
        <v>134</v>
      </c>
    </row>
    <row r="257" s="13" customFormat="1">
      <c r="A257" s="13"/>
      <c r="B257" s="232"/>
      <c r="C257" s="233"/>
      <c r="D257" s="234" t="s">
        <v>145</v>
      </c>
      <c r="E257" s="235" t="s">
        <v>1</v>
      </c>
      <c r="F257" s="236" t="s">
        <v>512</v>
      </c>
      <c r="G257" s="233"/>
      <c r="H257" s="237">
        <v>4.0960000000000001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145</v>
      </c>
      <c r="AU257" s="243" t="s">
        <v>144</v>
      </c>
      <c r="AV257" s="13" t="s">
        <v>83</v>
      </c>
      <c r="AW257" s="13" t="s">
        <v>30</v>
      </c>
      <c r="AX257" s="13" t="s">
        <v>73</v>
      </c>
      <c r="AY257" s="243" t="s">
        <v>134</v>
      </c>
    </row>
    <row r="258" s="13" customFormat="1">
      <c r="A258" s="13"/>
      <c r="B258" s="232"/>
      <c r="C258" s="233"/>
      <c r="D258" s="234" t="s">
        <v>145</v>
      </c>
      <c r="E258" s="235" t="s">
        <v>1</v>
      </c>
      <c r="F258" s="236" t="s">
        <v>513</v>
      </c>
      <c r="G258" s="233"/>
      <c r="H258" s="237">
        <v>16.800000000000001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145</v>
      </c>
      <c r="AU258" s="243" t="s">
        <v>144</v>
      </c>
      <c r="AV258" s="13" t="s">
        <v>83</v>
      </c>
      <c r="AW258" s="13" t="s">
        <v>30</v>
      </c>
      <c r="AX258" s="13" t="s">
        <v>73</v>
      </c>
      <c r="AY258" s="243" t="s">
        <v>134</v>
      </c>
    </row>
    <row r="259" s="16" customFormat="1">
      <c r="A259" s="16"/>
      <c r="B259" s="279"/>
      <c r="C259" s="280"/>
      <c r="D259" s="234" t="s">
        <v>145</v>
      </c>
      <c r="E259" s="281" t="s">
        <v>1</v>
      </c>
      <c r="F259" s="282" t="s">
        <v>239</v>
      </c>
      <c r="G259" s="280"/>
      <c r="H259" s="283">
        <v>98.719999999999999</v>
      </c>
      <c r="I259" s="284"/>
      <c r="J259" s="280"/>
      <c r="K259" s="280"/>
      <c r="L259" s="285"/>
      <c r="M259" s="286"/>
      <c r="N259" s="287"/>
      <c r="O259" s="287"/>
      <c r="P259" s="287"/>
      <c r="Q259" s="287"/>
      <c r="R259" s="287"/>
      <c r="S259" s="287"/>
      <c r="T259" s="288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89" t="s">
        <v>145</v>
      </c>
      <c r="AU259" s="289" t="s">
        <v>144</v>
      </c>
      <c r="AV259" s="16" t="s">
        <v>144</v>
      </c>
      <c r="AW259" s="16" t="s">
        <v>30</v>
      </c>
      <c r="AX259" s="16" t="s">
        <v>73</v>
      </c>
      <c r="AY259" s="289" t="s">
        <v>134</v>
      </c>
    </row>
    <row r="260" s="15" customFormat="1">
      <c r="A260" s="15"/>
      <c r="B260" s="269"/>
      <c r="C260" s="270"/>
      <c r="D260" s="234" t="s">
        <v>145</v>
      </c>
      <c r="E260" s="271" t="s">
        <v>1</v>
      </c>
      <c r="F260" s="272" t="s">
        <v>514</v>
      </c>
      <c r="G260" s="270"/>
      <c r="H260" s="271" t="s">
        <v>1</v>
      </c>
      <c r="I260" s="273"/>
      <c r="J260" s="270"/>
      <c r="K260" s="270"/>
      <c r="L260" s="274"/>
      <c r="M260" s="275"/>
      <c r="N260" s="276"/>
      <c r="O260" s="276"/>
      <c r="P260" s="276"/>
      <c r="Q260" s="276"/>
      <c r="R260" s="276"/>
      <c r="S260" s="276"/>
      <c r="T260" s="27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8" t="s">
        <v>145</v>
      </c>
      <c r="AU260" s="278" t="s">
        <v>144</v>
      </c>
      <c r="AV260" s="15" t="s">
        <v>81</v>
      </c>
      <c r="AW260" s="15" t="s">
        <v>30</v>
      </c>
      <c r="AX260" s="15" t="s">
        <v>73</v>
      </c>
      <c r="AY260" s="278" t="s">
        <v>134</v>
      </c>
    </row>
    <row r="261" s="13" customFormat="1">
      <c r="A261" s="13"/>
      <c r="B261" s="232"/>
      <c r="C261" s="233"/>
      <c r="D261" s="234" t="s">
        <v>145</v>
      </c>
      <c r="E261" s="235" t="s">
        <v>1</v>
      </c>
      <c r="F261" s="236" t="s">
        <v>515</v>
      </c>
      <c r="G261" s="233"/>
      <c r="H261" s="237">
        <v>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145</v>
      </c>
      <c r="AU261" s="243" t="s">
        <v>144</v>
      </c>
      <c r="AV261" s="13" t="s">
        <v>83</v>
      </c>
      <c r="AW261" s="13" t="s">
        <v>30</v>
      </c>
      <c r="AX261" s="13" t="s">
        <v>73</v>
      </c>
      <c r="AY261" s="243" t="s">
        <v>134</v>
      </c>
    </row>
    <row r="262" s="16" customFormat="1">
      <c r="A262" s="16"/>
      <c r="B262" s="279"/>
      <c r="C262" s="280"/>
      <c r="D262" s="234" t="s">
        <v>145</v>
      </c>
      <c r="E262" s="281" t="s">
        <v>1</v>
      </c>
      <c r="F262" s="282" t="s">
        <v>239</v>
      </c>
      <c r="G262" s="280"/>
      <c r="H262" s="283">
        <v>1</v>
      </c>
      <c r="I262" s="284"/>
      <c r="J262" s="280"/>
      <c r="K262" s="280"/>
      <c r="L262" s="285"/>
      <c r="M262" s="286"/>
      <c r="N262" s="287"/>
      <c r="O262" s="287"/>
      <c r="P262" s="287"/>
      <c r="Q262" s="287"/>
      <c r="R262" s="287"/>
      <c r="S262" s="287"/>
      <c r="T262" s="288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89" t="s">
        <v>145</v>
      </c>
      <c r="AU262" s="289" t="s">
        <v>144</v>
      </c>
      <c r="AV262" s="16" t="s">
        <v>144</v>
      </c>
      <c r="AW262" s="16" t="s">
        <v>30</v>
      </c>
      <c r="AX262" s="16" t="s">
        <v>73</v>
      </c>
      <c r="AY262" s="289" t="s">
        <v>134</v>
      </c>
    </row>
    <row r="263" s="15" customFormat="1">
      <c r="A263" s="15"/>
      <c r="B263" s="269"/>
      <c r="C263" s="270"/>
      <c r="D263" s="234" t="s">
        <v>145</v>
      </c>
      <c r="E263" s="271" t="s">
        <v>1</v>
      </c>
      <c r="F263" s="272" t="s">
        <v>516</v>
      </c>
      <c r="G263" s="270"/>
      <c r="H263" s="271" t="s">
        <v>1</v>
      </c>
      <c r="I263" s="273"/>
      <c r="J263" s="270"/>
      <c r="K263" s="270"/>
      <c r="L263" s="274"/>
      <c r="M263" s="275"/>
      <c r="N263" s="276"/>
      <c r="O263" s="276"/>
      <c r="P263" s="276"/>
      <c r="Q263" s="276"/>
      <c r="R263" s="276"/>
      <c r="S263" s="276"/>
      <c r="T263" s="27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8" t="s">
        <v>145</v>
      </c>
      <c r="AU263" s="278" t="s">
        <v>144</v>
      </c>
      <c r="AV263" s="15" t="s">
        <v>81</v>
      </c>
      <c r="AW263" s="15" t="s">
        <v>30</v>
      </c>
      <c r="AX263" s="15" t="s">
        <v>73</v>
      </c>
      <c r="AY263" s="278" t="s">
        <v>134</v>
      </c>
    </row>
    <row r="264" s="13" customFormat="1">
      <c r="A264" s="13"/>
      <c r="B264" s="232"/>
      <c r="C264" s="233"/>
      <c r="D264" s="234" t="s">
        <v>145</v>
      </c>
      <c r="E264" s="235" t="s">
        <v>1</v>
      </c>
      <c r="F264" s="236" t="s">
        <v>517</v>
      </c>
      <c r="G264" s="233"/>
      <c r="H264" s="237">
        <v>3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145</v>
      </c>
      <c r="AU264" s="243" t="s">
        <v>144</v>
      </c>
      <c r="AV264" s="13" t="s">
        <v>83</v>
      </c>
      <c r="AW264" s="13" t="s">
        <v>30</v>
      </c>
      <c r="AX264" s="13" t="s">
        <v>73</v>
      </c>
      <c r="AY264" s="243" t="s">
        <v>134</v>
      </c>
    </row>
    <row r="265" s="13" customFormat="1">
      <c r="A265" s="13"/>
      <c r="B265" s="232"/>
      <c r="C265" s="233"/>
      <c r="D265" s="234" t="s">
        <v>145</v>
      </c>
      <c r="E265" s="235" t="s">
        <v>1</v>
      </c>
      <c r="F265" s="236" t="s">
        <v>518</v>
      </c>
      <c r="G265" s="233"/>
      <c r="H265" s="237">
        <v>2.6400000000000001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145</v>
      </c>
      <c r="AU265" s="243" t="s">
        <v>144</v>
      </c>
      <c r="AV265" s="13" t="s">
        <v>83</v>
      </c>
      <c r="AW265" s="13" t="s">
        <v>30</v>
      </c>
      <c r="AX265" s="13" t="s">
        <v>73</v>
      </c>
      <c r="AY265" s="243" t="s">
        <v>134</v>
      </c>
    </row>
    <row r="266" s="13" customFormat="1">
      <c r="A266" s="13"/>
      <c r="B266" s="232"/>
      <c r="C266" s="233"/>
      <c r="D266" s="234" t="s">
        <v>145</v>
      </c>
      <c r="E266" s="235" t="s">
        <v>1</v>
      </c>
      <c r="F266" s="236" t="s">
        <v>519</v>
      </c>
      <c r="G266" s="233"/>
      <c r="H266" s="237">
        <v>3.6000000000000001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145</v>
      </c>
      <c r="AU266" s="243" t="s">
        <v>144</v>
      </c>
      <c r="AV266" s="13" t="s">
        <v>83</v>
      </c>
      <c r="AW266" s="13" t="s">
        <v>30</v>
      </c>
      <c r="AX266" s="13" t="s">
        <v>73</v>
      </c>
      <c r="AY266" s="243" t="s">
        <v>134</v>
      </c>
    </row>
    <row r="267" s="13" customFormat="1">
      <c r="A267" s="13"/>
      <c r="B267" s="232"/>
      <c r="C267" s="233"/>
      <c r="D267" s="234" t="s">
        <v>145</v>
      </c>
      <c r="E267" s="235" t="s">
        <v>1</v>
      </c>
      <c r="F267" s="236" t="s">
        <v>520</v>
      </c>
      <c r="G267" s="233"/>
      <c r="H267" s="237">
        <v>2.2999999999999998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145</v>
      </c>
      <c r="AU267" s="243" t="s">
        <v>144</v>
      </c>
      <c r="AV267" s="13" t="s">
        <v>83</v>
      </c>
      <c r="AW267" s="13" t="s">
        <v>30</v>
      </c>
      <c r="AX267" s="13" t="s">
        <v>73</v>
      </c>
      <c r="AY267" s="243" t="s">
        <v>134</v>
      </c>
    </row>
    <row r="268" s="16" customFormat="1">
      <c r="A268" s="16"/>
      <c r="B268" s="279"/>
      <c r="C268" s="280"/>
      <c r="D268" s="234" t="s">
        <v>145</v>
      </c>
      <c r="E268" s="281" t="s">
        <v>1</v>
      </c>
      <c r="F268" s="282" t="s">
        <v>239</v>
      </c>
      <c r="G268" s="280"/>
      <c r="H268" s="283">
        <v>11.539999999999999</v>
      </c>
      <c r="I268" s="284"/>
      <c r="J268" s="280"/>
      <c r="K268" s="280"/>
      <c r="L268" s="285"/>
      <c r="M268" s="286"/>
      <c r="N268" s="287"/>
      <c r="O268" s="287"/>
      <c r="P268" s="287"/>
      <c r="Q268" s="287"/>
      <c r="R268" s="287"/>
      <c r="S268" s="287"/>
      <c r="T268" s="288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89" t="s">
        <v>145</v>
      </c>
      <c r="AU268" s="289" t="s">
        <v>144</v>
      </c>
      <c r="AV268" s="16" t="s">
        <v>144</v>
      </c>
      <c r="AW268" s="16" t="s">
        <v>30</v>
      </c>
      <c r="AX268" s="16" t="s">
        <v>73</v>
      </c>
      <c r="AY268" s="289" t="s">
        <v>134</v>
      </c>
    </row>
    <row r="269" s="14" customFormat="1">
      <c r="A269" s="14"/>
      <c r="B269" s="244"/>
      <c r="C269" s="245"/>
      <c r="D269" s="234" t="s">
        <v>145</v>
      </c>
      <c r="E269" s="246" t="s">
        <v>1</v>
      </c>
      <c r="F269" s="247" t="s">
        <v>147</v>
      </c>
      <c r="G269" s="245"/>
      <c r="H269" s="248">
        <v>111.26000000000001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145</v>
      </c>
      <c r="AU269" s="254" t="s">
        <v>144</v>
      </c>
      <c r="AV269" s="14" t="s">
        <v>143</v>
      </c>
      <c r="AW269" s="14" t="s">
        <v>30</v>
      </c>
      <c r="AX269" s="14" t="s">
        <v>81</v>
      </c>
      <c r="AY269" s="254" t="s">
        <v>134</v>
      </c>
    </row>
    <row r="270" s="2" customFormat="1" ht="16.5" customHeight="1">
      <c r="A270" s="39"/>
      <c r="B270" s="40"/>
      <c r="C270" s="219" t="s">
        <v>359</v>
      </c>
      <c r="D270" s="219" t="s">
        <v>139</v>
      </c>
      <c r="E270" s="220" t="s">
        <v>241</v>
      </c>
      <c r="F270" s="221" t="s">
        <v>242</v>
      </c>
      <c r="G270" s="222" t="s">
        <v>233</v>
      </c>
      <c r="H270" s="223">
        <v>111.26000000000001</v>
      </c>
      <c r="I270" s="224"/>
      <c r="J270" s="225">
        <f>ROUND(I270*H270,2)</f>
        <v>0</v>
      </c>
      <c r="K270" s="221" t="s">
        <v>243</v>
      </c>
      <c r="L270" s="45"/>
      <c r="M270" s="226" t="s">
        <v>1</v>
      </c>
      <c r="N270" s="227" t="s">
        <v>38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202</v>
      </c>
      <c r="AT270" s="230" t="s">
        <v>139</v>
      </c>
      <c r="AU270" s="230" t="s">
        <v>144</v>
      </c>
      <c r="AY270" s="18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81</v>
      </c>
      <c r="BK270" s="231">
        <f>ROUND(I270*H270,2)</f>
        <v>0</v>
      </c>
      <c r="BL270" s="18" t="s">
        <v>202</v>
      </c>
      <c r="BM270" s="230" t="s">
        <v>244</v>
      </c>
    </row>
    <row r="271" s="15" customFormat="1">
      <c r="A271" s="15"/>
      <c r="B271" s="269"/>
      <c r="C271" s="270"/>
      <c r="D271" s="234" t="s">
        <v>145</v>
      </c>
      <c r="E271" s="271" t="s">
        <v>1</v>
      </c>
      <c r="F271" s="272" t="s">
        <v>235</v>
      </c>
      <c r="G271" s="270"/>
      <c r="H271" s="271" t="s">
        <v>1</v>
      </c>
      <c r="I271" s="273"/>
      <c r="J271" s="270"/>
      <c r="K271" s="270"/>
      <c r="L271" s="274"/>
      <c r="M271" s="275"/>
      <c r="N271" s="276"/>
      <c r="O271" s="276"/>
      <c r="P271" s="276"/>
      <c r="Q271" s="276"/>
      <c r="R271" s="276"/>
      <c r="S271" s="276"/>
      <c r="T271" s="277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8" t="s">
        <v>145</v>
      </c>
      <c r="AU271" s="278" t="s">
        <v>144</v>
      </c>
      <c r="AV271" s="15" t="s">
        <v>81</v>
      </c>
      <c r="AW271" s="15" t="s">
        <v>30</v>
      </c>
      <c r="AX271" s="15" t="s">
        <v>73</v>
      </c>
      <c r="AY271" s="278" t="s">
        <v>134</v>
      </c>
    </row>
    <row r="272" s="13" customFormat="1">
      <c r="A272" s="13"/>
      <c r="B272" s="232"/>
      <c r="C272" s="233"/>
      <c r="D272" s="234" t="s">
        <v>145</v>
      </c>
      <c r="E272" s="235" t="s">
        <v>1</v>
      </c>
      <c r="F272" s="236" t="s">
        <v>508</v>
      </c>
      <c r="G272" s="233"/>
      <c r="H272" s="237">
        <v>10.24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145</v>
      </c>
      <c r="AU272" s="243" t="s">
        <v>144</v>
      </c>
      <c r="AV272" s="13" t="s">
        <v>83</v>
      </c>
      <c r="AW272" s="13" t="s">
        <v>30</v>
      </c>
      <c r="AX272" s="13" t="s">
        <v>73</v>
      </c>
      <c r="AY272" s="243" t="s">
        <v>134</v>
      </c>
    </row>
    <row r="273" s="13" customFormat="1">
      <c r="A273" s="13"/>
      <c r="B273" s="232"/>
      <c r="C273" s="233"/>
      <c r="D273" s="234" t="s">
        <v>145</v>
      </c>
      <c r="E273" s="235" t="s">
        <v>1</v>
      </c>
      <c r="F273" s="236" t="s">
        <v>250</v>
      </c>
      <c r="G273" s="233"/>
      <c r="H273" s="237">
        <v>5.6319999999999997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145</v>
      </c>
      <c r="AU273" s="243" t="s">
        <v>144</v>
      </c>
      <c r="AV273" s="13" t="s">
        <v>83</v>
      </c>
      <c r="AW273" s="13" t="s">
        <v>30</v>
      </c>
      <c r="AX273" s="13" t="s">
        <v>73</v>
      </c>
      <c r="AY273" s="243" t="s">
        <v>134</v>
      </c>
    </row>
    <row r="274" s="13" customFormat="1">
      <c r="A274" s="13"/>
      <c r="B274" s="232"/>
      <c r="C274" s="233"/>
      <c r="D274" s="234" t="s">
        <v>145</v>
      </c>
      <c r="E274" s="235" t="s">
        <v>1</v>
      </c>
      <c r="F274" s="236" t="s">
        <v>509</v>
      </c>
      <c r="G274" s="233"/>
      <c r="H274" s="237">
        <v>28.16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145</v>
      </c>
      <c r="AU274" s="243" t="s">
        <v>144</v>
      </c>
      <c r="AV274" s="13" t="s">
        <v>83</v>
      </c>
      <c r="AW274" s="13" t="s">
        <v>30</v>
      </c>
      <c r="AX274" s="13" t="s">
        <v>73</v>
      </c>
      <c r="AY274" s="243" t="s">
        <v>134</v>
      </c>
    </row>
    <row r="275" s="13" customFormat="1">
      <c r="A275" s="13"/>
      <c r="B275" s="232"/>
      <c r="C275" s="233"/>
      <c r="D275" s="234" t="s">
        <v>145</v>
      </c>
      <c r="E275" s="235" t="s">
        <v>1</v>
      </c>
      <c r="F275" s="236" t="s">
        <v>510</v>
      </c>
      <c r="G275" s="233"/>
      <c r="H275" s="237">
        <v>26.623999999999999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145</v>
      </c>
      <c r="AU275" s="243" t="s">
        <v>144</v>
      </c>
      <c r="AV275" s="13" t="s">
        <v>83</v>
      </c>
      <c r="AW275" s="13" t="s">
        <v>30</v>
      </c>
      <c r="AX275" s="13" t="s">
        <v>73</v>
      </c>
      <c r="AY275" s="243" t="s">
        <v>134</v>
      </c>
    </row>
    <row r="276" s="13" customFormat="1">
      <c r="A276" s="13"/>
      <c r="B276" s="232"/>
      <c r="C276" s="233"/>
      <c r="D276" s="234" t="s">
        <v>145</v>
      </c>
      <c r="E276" s="235" t="s">
        <v>1</v>
      </c>
      <c r="F276" s="236" t="s">
        <v>511</v>
      </c>
      <c r="G276" s="233"/>
      <c r="H276" s="237">
        <v>7.1680000000000001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145</v>
      </c>
      <c r="AU276" s="243" t="s">
        <v>144</v>
      </c>
      <c r="AV276" s="13" t="s">
        <v>83</v>
      </c>
      <c r="AW276" s="13" t="s">
        <v>30</v>
      </c>
      <c r="AX276" s="13" t="s">
        <v>73</v>
      </c>
      <c r="AY276" s="243" t="s">
        <v>134</v>
      </c>
    </row>
    <row r="277" s="13" customFormat="1">
      <c r="A277" s="13"/>
      <c r="B277" s="232"/>
      <c r="C277" s="233"/>
      <c r="D277" s="234" t="s">
        <v>145</v>
      </c>
      <c r="E277" s="235" t="s">
        <v>1</v>
      </c>
      <c r="F277" s="236" t="s">
        <v>512</v>
      </c>
      <c r="G277" s="233"/>
      <c r="H277" s="237">
        <v>4.0960000000000001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145</v>
      </c>
      <c r="AU277" s="243" t="s">
        <v>144</v>
      </c>
      <c r="AV277" s="13" t="s">
        <v>83</v>
      </c>
      <c r="AW277" s="13" t="s">
        <v>30</v>
      </c>
      <c r="AX277" s="13" t="s">
        <v>73</v>
      </c>
      <c r="AY277" s="243" t="s">
        <v>134</v>
      </c>
    </row>
    <row r="278" s="13" customFormat="1">
      <c r="A278" s="13"/>
      <c r="B278" s="232"/>
      <c r="C278" s="233"/>
      <c r="D278" s="234" t="s">
        <v>145</v>
      </c>
      <c r="E278" s="235" t="s">
        <v>1</v>
      </c>
      <c r="F278" s="236" t="s">
        <v>513</v>
      </c>
      <c r="G278" s="233"/>
      <c r="H278" s="237">
        <v>16.800000000000001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145</v>
      </c>
      <c r="AU278" s="243" t="s">
        <v>144</v>
      </c>
      <c r="AV278" s="13" t="s">
        <v>83</v>
      </c>
      <c r="AW278" s="13" t="s">
        <v>30</v>
      </c>
      <c r="AX278" s="13" t="s">
        <v>73</v>
      </c>
      <c r="AY278" s="243" t="s">
        <v>134</v>
      </c>
    </row>
    <row r="279" s="16" customFormat="1">
      <c r="A279" s="16"/>
      <c r="B279" s="279"/>
      <c r="C279" s="280"/>
      <c r="D279" s="234" t="s">
        <v>145</v>
      </c>
      <c r="E279" s="281" t="s">
        <v>1</v>
      </c>
      <c r="F279" s="282" t="s">
        <v>239</v>
      </c>
      <c r="G279" s="280"/>
      <c r="H279" s="283">
        <v>98.719999999999999</v>
      </c>
      <c r="I279" s="284"/>
      <c r="J279" s="280"/>
      <c r="K279" s="280"/>
      <c r="L279" s="285"/>
      <c r="M279" s="286"/>
      <c r="N279" s="287"/>
      <c r="O279" s="287"/>
      <c r="P279" s="287"/>
      <c r="Q279" s="287"/>
      <c r="R279" s="287"/>
      <c r="S279" s="287"/>
      <c r="T279" s="288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9" t="s">
        <v>145</v>
      </c>
      <c r="AU279" s="289" t="s">
        <v>144</v>
      </c>
      <c r="AV279" s="16" t="s">
        <v>144</v>
      </c>
      <c r="AW279" s="16" t="s">
        <v>30</v>
      </c>
      <c r="AX279" s="16" t="s">
        <v>73</v>
      </c>
      <c r="AY279" s="289" t="s">
        <v>134</v>
      </c>
    </row>
    <row r="280" s="15" customFormat="1">
      <c r="A280" s="15"/>
      <c r="B280" s="269"/>
      <c r="C280" s="270"/>
      <c r="D280" s="234" t="s">
        <v>145</v>
      </c>
      <c r="E280" s="271" t="s">
        <v>1</v>
      </c>
      <c r="F280" s="272" t="s">
        <v>514</v>
      </c>
      <c r="G280" s="270"/>
      <c r="H280" s="271" t="s">
        <v>1</v>
      </c>
      <c r="I280" s="273"/>
      <c r="J280" s="270"/>
      <c r="K280" s="270"/>
      <c r="L280" s="274"/>
      <c r="M280" s="275"/>
      <c r="N280" s="276"/>
      <c r="O280" s="276"/>
      <c r="P280" s="276"/>
      <c r="Q280" s="276"/>
      <c r="R280" s="276"/>
      <c r="S280" s="276"/>
      <c r="T280" s="277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8" t="s">
        <v>145</v>
      </c>
      <c r="AU280" s="278" t="s">
        <v>144</v>
      </c>
      <c r="AV280" s="15" t="s">
        <v>81</v>
      </c>
      <c r="AW280" s="15" t="s">
        <v>30</v>
      </c>
      <c r="AX280" s="15" t="s">
        <v>73</v>
      </c>
      <c r="AY280" s="278" t="s">
        <v>134</v>
      </c>
    </row>
    <row r="281" s="13" customFormat="1">
      <c r="A281" s="13"/>
      <c r="B281" s="232"/>
      <c r="C281" s="233"/>
      <c r="D281" s="234" t="s">
        <v>145</v>
      </c>
      <c r="E281" s="235" t="s">
        <v>1</v>
      </c>
      <c r="F281" s="236" t="s">
        <v>515</v>
      </c>
      <c r="G281" s="233"/>
      <c r="H281" s="237">
        <v>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145</v>
      </c>
      <c r="AU281" s="243" t="s">
        <v>144</v>
      </c>
      <c r="AV281" s="13" t="s">
        <v>83</v>
      </c>
      <c r="AW281" s="13" t="s">
        <v>30</v>
      </c>
      <c r="AX281" s="13" t="s">
        <v>73</v>
      </c>
      <c r="AY281" s="243" t="s">
        <v>134</v>
      </c>
    </row>
    <row r="282" s="16" customFormat="1">
      <c r="A282" s="16"/>
      <c r="B282" s="279"/>
      <c r="C282" s="280"/>
      <c r="D282" s="234" t="s">
        <v>145</v>
      </c>
      <c r="E282" s="281" t="s">
        <v>1</v>
      </c>
      <c r="F282" s="282" t="s">
        <v>239</v>
      </c>
      <c r="G282" s="280"/>
      <c r="H282" s="283">
        <v>1</v>
      </c>
      <c r="I282" s="284"/>
      <c r="J282" s="280"/>
      <c r="K282" s="280"/>
      <c r="L282" s="285"/>
      <c r="M282" s="286"/>
      <c r="N282" s="287"/>
      <c r="O282" s="287"/>
      <c r="P282" s="287"/>
      <c r="Q282" s="287"/>
      <c r="R282" s="287"/>
      <c r="S282" s="287"/>
      <c r="T282" s="28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89" t="s">
        <v>145</v>
      </c>
      <c r="AU282" s="289" t="s">
        <v>144</v>
      </c>
      <c r="AV282" s="16" t="s">
        <v>144</v>
      </c>
      <c r="AW282" s="16" t="s">
        <v>30</v>
      </c>
      <c r="AX282" s="16" t="s">
        <v>73</v>
      </c>
      <c r="AY282" s="289" t="s">
        <v>134</v>
      </c>
    </row>
    <row r="283" s="15" customFormat="1">
      <c r="A283" s="15"/>
      <c r="B283" s="269"/>
      <c r="C283" s="270"/>
      <c r="D283" s="234" t="s">
        <v>145</v>
      </c>
      <c r="E283" s="271" t="s">
        <v>1</v>
      </c>
      <c r="F283" s="272" t="s">
        <v>516</v>
      </c>
      <c r="G283" s="270"/>
      <c r="H283" s="271" t="s">
        <v>1</v>
      </c>
      <c r="I283" s="273"/>
      <c r="J283" s="270"/>
      <c r="K283" s="270"/>
      <c r="L283" s="274"/>
      <c r="M283" s="275"/>
      <c r="N283" s="276"/>
      <c r="O283" s="276"/>
      <c r="P283" s="276"/>
      <c r="Q283" s="276"/>
      <c r="R283" s="276"/>
      <c r="S283" s="276"/>
      <c r="T283" s="27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8" t="s">
        <v>145</v>
      </c>
      <c r="AU283" s="278" t="s">
        <v>144</v>
      </c>
      <c r="AV283" s="15" t="s">
        <v>81</v>
      </c>
      <c r="AW283" s="15" t="s">
        <v>30</v>
      </c>
      <c r="AX283" s="15" t="s">
        <v>73</v>
      </c>
      <c r="AY283" s="278" t="s">
        <v>134</v>
      </c>
    </row>
    <row r="284" s="13" customFormat="1">
      <c r="A284" s="13"/>
      <c r="B284" s="232"/>
      <c r="C284" s="233"/>
      <c r="D284" s="234" t="s">
        <v>145</v>
      </c>
      <c r="E284" s="235" t="s">
        <v>1</v>
      </c>
      <c r="F284" s="236" t="s">
        <v>517</v>
      </c>
      <c r="G284" s="233"/>
      <c r="H284" s="237">
        <v>3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145</v>
      </c>
      <c r="AU284" s="243" t="s">
        <v>144</v>
      </c>
      <c r="AV284" s="13" t="s">
        <v>83</v>
      </c>
      <c r="AW284" s="13" t="s">
        <v>30</v>
      </c>
      <c r="AX284" s="13" t="s">
        <v>73</v>
      </c>
      <c r="AY284" s="243" t="s">
        <v>134</v>
      </c>
    </row>
    <row r="285" s="13" customFormat="1">
      <c r="A285" s="13"/>
      <c r="B285" s="232"/>
      <c r="C285" s="233"/>
      <c r="D285" s="234" t="s">
        <v>145</v>
      </c>
      <c r="E285" s="235" t="s">
        <v>1</v>
      </c>
      <c r="F285" s="236" t="s">
        <v>518</v>
      </c>
      <c r="G285" s="233"/>
      <c r="H285" s="237">
        <v>2.6400000000000001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145</v>
      </c>
      <c r="AU285" s="243" t="s">
        <v>144</v>
      </c>
      <c r="AV285" s="13" t="s">
        <v>83</v>
      </c>
      <c r="AW285" s="13" t="s">
        <v>30</v>
      </c>
      <c r="AX285" s="13" t="s">
        <v>73</v>
      </c>
      <c r="AY285" s="243" t="s">
        <v>134</v>
      </c>
    </row>
    <row r="286" s="13" customFormat="1">
      <c r="A286" s="13"/>
      <c r="B286" s="232"/>
      <c r="C286" s="233"/>
      <c r="D286" s="234" t="s">
        <v>145</v>
      </c>
      <c r="E286" s="235" t="s">
        <v>1</v>
      </c>
      <c r="F286" s="236" t="s">
        <v>519</v>
      </c>
      <c r="G286" s="233"/>
      <c r="H286" s="237">
        <v>3.6000000000000001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145</v>
      </c>
      <c r="AU286" s="243" t="s">
        <v>144</v>
      </c>
      <c r="AV286" s="13" t="s">
        <v>83</v>
      </c>
      <c r="AW286" s="13" t="s">
        <v>30</v>
      </c>
      <c r="AX286" s="13" t="s">
        <v>73</v>
      </c>
      <c r="AY286" s="243" t="s">
        <v>134</v>
      </c>
    </row>
    <row r="287" s="13" customFormat="1">
      <c r="A287" s="13"/>
      <c r="B287" s="232"/>
      <c r="C287" s="233"/>
      <c r="D287" s="234" t="s">
        <v>145</v>
      </c>
      <c r="E287" s="235" t="s">
        <v>1</v>
      </c>
      <c r="F287" s="236" t="s">
        <v>520</v>
      </c>
      <c r="G287" s="233"/>
      <c r="H287" s="237">
        <v>2.2999999999999998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145</v>
      </c>
      <c r="AU287" s="243" t="s">
        <v>144</v>
      </c>
      <c r="AV287" s="13" t="s">
        <v>83</v>
      </c>
      <c r="AW287" s="13" t="s">
        <v>30</v>
      </c>
      <c r="AX287" s="13" t="s">
        <v>73</v>
      </c>
      <c r="AY287" s="243" t="s">
        <v>134</v>
      </c>
    </row>
    <row r="288" s="16" customFormat="1">
      <c r="A288" s="16"/>
      <c r="B288" s="279"/>
      <c r="C288" s="280"/>
      <c r="D288" s="234" t="s">
        <v>145</v>
      </c>
      <c r="E288" s="281" t="s">
        <v>1</v>
      </c>
      <c r="F288" s="282" t="s">
        <v>239</v>
      </c>
      <c r="G288" s="280"/>
      <c r="H288" s="283">
        <v>11.539999999999999</v>
      </c>
      <c r="I288" s="284"/>
      <c r="J288" s="280"/>
      <c r="K288" s="280"/>
      <c r="L288" s="285"/>
      <c r="M288" s="286"/>
      <c r="N288" s="287"/>
      <c r="O288" s="287"/>
      <c r="P288" s="287"/>
      <c r="Q288" s="287"/>
      <c r="R288" s="287"/>
      <c r="S288" s="287"/>
      <c r="T288" s="288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89" t="s">
        <v>145</v>
      </c>
      <c r="AU288" s="289" t="s">
        <v>144</v>
      </c>
      <c r="AV288" s="16" t="s">
        <v>144</v>
      </c>
      <c r="AW288" s="16" t="s">
        <v>30</v>
      </c>
      <c r="AX288" s="16" t="s">
        <v>73</v>
      </c>
      <c r="AY288" s="289" t="s">
        <v>134</v>
      </c>
    </row>
    <row r="289" s="14" customFormat="1">
      <c r="A289" s="14"/>
      <c r="B289" s="244"/>
      <c r="C289" s="245"/>
      <c r="D289" s="234" t="s">
        <v>145</v>
      </c>
      <c r="E289" s="246" t="s">
        <v>1</v>
      </c>
      <c r="F289" s="247" t="s">
        <v>147</v>
      </c>
      <c r="G289" s="245"/>
      <c r="H289" s="248">
        <v>111.26000000000001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4" t="s">
        <v>145</v>
      </c>
      <c r="AU289" s="254" t="s">
        <v>144</v>
      </c>
      <c r="AV289" s="14" t="s">
        <v>143</v>
      </c>
      <c r="AW289" s="14" t="s">
        <v>30</v>
      </c>
      <c r="AX289" s="14" t="s">
        <v>81</v>
      </c>
      <c r="AY289" s="254" t="s">
        <v>134</v>
      </c>
    </row>
    <row r="290" s="2" customFormat="1" ht="44.25" customHeight="1">
      <c r="A290" s="39"/>
      <c r="B290" s="40"/>
      <c r="C290" s="219" t="s">
        <v>363</v>
      </c>
      <c r="D290" s="219" t="s">
        <v>139</v>
      </c>
      <c r="E290" s="220" t="s">
        <v>246</v>
      </c>
      <c r="F290" s="221" t="s">
        <v>247</v>
      </c>
      <c r="G290" s="222" t="s">
        <v>233</v>
      </c>
      <c r="H290" s="223">
        <v>83.530000000000001</v>
      </c>
      <c r="I290" s="224"/>
      <c r="J290" s="225">
        <f>ROUND(I290*H290,2)</f>
        <v>0</v>
      </c>
      <c r="K290" s="221" t="s">
        <v>1</v>
      </c>
      <c r="L290" s="45"/>
      <c r="M290" s="226" t="s">
        <v>1</v>
      </c>
      <c r="N290" s="227" t="s">
        <v>38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202</v>
      </c>
      <c r="AT290" s="230" t="s">
        <v>139</v>
      </c>
      <c r="AU290" s="230" t="s">
        <v>144</v>
      </c>
      <c r="AY290" s="18" t="s">
        <v>134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81</v>
      </c>
      <c r="BK290" s="231">
        <f>ROUND(I290*H290,2)</f>
        <v>0</v>
      </c>
      <c r="BL290" s="18" t="s">
        <v>202</v>
      </c>
      <c r="BM290" s="230" t="s">
        <v>248</v>
      </c>
    </row>
    <row r="291" s="15" customFormat="1">
      <c r="A291" s="15"/>
      <c r="B291" s="269"/>
      <c r="C291" s="270"/>
      <c r="D291" s="234" t="s">
        <v>145</v>
      </c>
      <c r="E291" s="271" t="s">
        <v>1</v>
      </c>
      <c r="F291" s="272" t="s">
        <v>249</v>
      </c>
      <c r="G291" s="270"/>
      <c r="H291" s="271" t="s">
        <v>1</v>
      </c>
      <c r="I291" s="273"/>
      <c r="J291" s="270"/>
      <c r="K291" s="270"/>
      <c r="L291" s="274"/>
      <c r="M291" s="275"/>
      <c r="N291" s="276"/>
      <c r="O291" s="276"/>
      <c r="P291" s="276"/>
      <c r="Q291" s="276"/>
      <c r="R291" s="276"/>
      <c r="S291" s="276"/>
      <c r="T291" s="27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8" t="s">
        <v>145</v>
      </c>
      <c r="AU291" s="278" t="s">
        <v>144</v>
      </c>
      <c r="AV291" s="15" t="s">
        <v>81</v>
      </c>
      <c r="AW291" s="15" t="s">
        <v>30</v>
      </c>
      <c r="AX291" s="15" t="s">
        <v>73</v>
      </c>
      <c r="AY291" s="278" t="s">
        <v>134</v>
      </c>
    </row>
    <row r="292" s="13" customFormat="1">
      <c r="A292" s="13"/>
      <c r="B292" s="232"/>
      <c r="C292" s="233"/>
      <c r="D292" s="234" t="s">
        <v>145</v>
      </c>
      <c r="E292" s="235" t="s">
        <v>1</v>
      </c>
      <c r="F292" s="236" t="s">
        <v>508</v>
      </c>
      <c r="G292" s="233"/>
      <c r="H292" s="237">
        <v>10.24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145</v>
      </c>
      <c r="AU292" s="243" t="s">
        <v>144</v>
      </c>
      <c r="AV292" s="13" t="s">
        <v>83</v>
      </c>
      <c r="AW292" s="13" t="s">
        <v>30</v>
      </c>
      <c r="AX292" s="13" t="s">
        <v>73</v>
      </c>
      <c r="AY292" s="243" t="s">
        <v>134</v>
      </c>
    </row>
    <row r="293" s="13" customFormat="1">
      <c r="A293" s="13"/>
      <c r="B293" s="232"/>
      <c r="C293" s="233"/>
      <c r="D293" s="234" t="s">
        <v>145</v>
      </c>
      <c r="E293" s="235" t="s">
        <v>1</v>
      </c>
      <c r="F293" s="236" t="s">
        <v>521</v>
      </c>
      <c r="G293" s="233"/>
      <c r="H293" s="237">
        <v>55.295999999999999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145</v>
      </c>
      <c r="AU293" s="243" t="s">
        <v>144</v>
      </c>
      <c r="AV293" s="13" t="s">
        <v>83</v>
      </c>
      <c r="AW293" s="13" t="s">
        <v>30</v>
      </c>
      <c r="AX293" s="13" t="s">
        <v>73</v>
      </c>
      <c r="AY293" s="243" t="s">
        <v>134</v>
      </c>
    </row>
    <row r="294" s="13" customFormat="1">
      <c r="A294" s="13"/>
      <c r="B294" s="232"/>
      <c r="C294" s="233"/>
      <c r="D294" s="234" t="s">
        <v>145</v>
      </c>
      <c r="E294" s="235" t="s">
        <v>1</v>
      </c>
      <c r="F294" s="236" t="s">
        <v>522</v>
      </c>
      <c r="G294" s="233"/>
      <c r="H294" s="237">
        <v>10.4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145</v>
      </c>
      <c r="AU294" s="243" t="s">
        <v>144</v>
      </c>
      <c r="AV294" s="13" t="s">
        <v>83</v>
      </c>
      <c r="AW294" s="13" t="s">
        <v>30</v>
      </c>
      <c r="AX294" s="13" t="s">
        <v>73</v>
      </c>
      <c r="AY294" s="243" t="s">
        <v>134</v>
      </c>
    </row>
    <row r="295" s="14" customFormat="1">
      <c r="A295" s="14"/>
      <c r="B295" s="244"/>
      <c r="C295" s="245"/>
      <c r="D295" s="234" t="s">
        <v>145</v>
      </c>
      <c r="E295" s="246" t="s">
        <v>1</v>
      </c>
      <c r="F295" s="247" t="s">
        <v>147</v>
      </c>
      <c r="G295" s="245"/>
      <c r="H295" s="248">
        <v>75.936000000000007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145</v>
      </c>
      <c r="AU295" s="254" t="s">
        <v>144</v>
      </c>
      <c r="AV295" s="14" t="s">
        <v>143</v>
      </c>
      <c r="AW295" s="14" t="s">
        <v>30</v>
      </c>
      <c r="AX295" s="14" t="s">
        <v>81</v>
      </c>
      <c r="AY295" s="254" t="s">
        <v>134</v>
      </c>
    </row>
    <row r="296" s="13" customFormat="1">
      <c r="A296" s="13"/>
      <c r="B296" s="232"/>
      <c r="C296" s="233"/>
      <c r="D296" s="234" t="s">
        <v>145</v>
      </c>
      <c r="E296" s="233"/>
      <c r="F296" s="236" t="s">
        <v>523</v>
      </c>
      <c r="G296" s="233"/>
      <c r="H296" s="237">
        <v>83.530000000000001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145</v>
      </c>
      <c r="AU296" s="243" t="s">
        <v>144</v>
      </c>
      <c r="AV296" s="13" t="s">
        <v>83</v>
      </c>
      <c r="AW296" s="13" t="s">
        <v>4</v>
      </c>
      <c r="AX296" s="13" t="s">
        <v>81</v>
      </c>
      <c r="AY296" s="243" t="s">
        <v>134</v>
      </c>
    </row>
    <row r="297" s="2" customFormat="1" ht="24.15" customHeight="1">
      <c r="A297" s="39"/>
      <c r="B297" s="40"/>
      <c r="C297" s="219" t="s">
        <v>368</v>
      </c>
      <c r="D297" s="219" t="s">
        <v>139</v>
      </c>
      <c r="E297" s="220" t="s">
        <v>254</v>
      </c>
      <c r="F297" s="221" t="s">
        <v>255</v>
      </c>
      <c r="G297" s="222" t="s">
        <v>142</v>
      </c>
      <c r="H297" s="223">
        <v>68.25</v>
      </c>
      <c r="I297" s="224"/>
      <c r="J297" s="225">
        <f>ROUND(I297*H297,2)</f>
        <v>0</v>
      </c>
      <c r="K297" s="221" t="s">
        <v>256</v>
      </c>
      <c r="L297" s="45"/>
      <c r="M297" s="226" t="s">
        <v>1</v>
      </c>
      <c r="N297" s="227" t="s">
        <v>38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202</v>
      </c>
      <c r="AT297" s="230" t="s">
        <v>139</v>
      </c>
      <c r="AU297" s="230" t="s">
        <v>144</v>
      </c>
      <c r="AY297" s="18" t="s">
        <v>134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81</v>
      </c>
      <c r="BK297" s="231">
        <f>ROUND(I297*H297,2)</f>
        <v>0</v>
      </c>
      <c r="BL297" s="18" t="s">
        <v>202</v>
      </c>
      <c r="BM297" s="230" t="s">
        <v>257</v>
      </c>
    </row>
    <row r="298" s="13" customFormat="1">
      <c r="A298" s="13"/>
      <c r="B298" s="232"/>
      <c r="C298" s="233"/>
      <c r="D298" s="234" t="s">
        <v>145</v>
      </c>
      <c r="E298" s="235" t="s">
        <v>1</v>
      </c>
      <c r="F298" s="236" t="s">
        <v>524</v>
      </c>
      <c r="G298" s="233"/>
      <c r="H298" s="237">
        <v>65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145</v>
      </c>
      <c r="AU298" s="243" t="s">
        <v>144</v>
      </c>
      <c r="AV298" s="13" t="s">
        <v>83</v>
      </c>
      <c r="AW298" s="13" t="s">
        <v>30</v>
      </c>
      <c r="AX298" s="13" t="s">
        <v>73</v>
      </c>
      <c r="AY298" s="243" t="s">
        <v>134</v>
      </c>
    </row>
    <row r="299" s="14" customFormat="1">
      <c r="A299" s="14"/>
      <c r="B299" s="244"/>
      <c r="C299" s="245"/>
      <c r="D299" s="234" t="s">
        <v>145</v>
      </c>
      <c r="E299" s="246" t="s">
        <v>1</v>
      </c>
      <c r="F299" s="247" t="s">
        <v>147</v>
      </c>
      <c r="G299" s="245"/>
      <c r="H299" s="248">
        <v>65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145</v>
      </c>
      <c r="AU299" s="254" t="s">
        <v>144</v>
      </c>
      <c r="AV299" s="14" t="s">
        <v>143</v>
      </c>
      <c r="AW299" s="14" t="s">
        <v>30</v>
      </c>
      <c r="AX299" s="14" t="s">
        <v>81</v>
      </c>
      <c r="AY299" s="254" t="s">
        <v>134</v>
      </c>
    </row>
    <row r="300" s="13" customFormat="1">
      <c r="A300" s="13"/>
      <c r="B300" s="232"/>
      <c r="C300" s="233"/>
      <c r="D300" s="234" t="s">
        <v>145</v>
      </c>
      <c r="E300" s="233"/>
      <c r="F300" s="236" t="s">
        <v>525</v>
      </c>
      <c r="G300" s="233"/>
      <c r="H300" s="237">
        <v>68.25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145</v>
      </c>
      <c r="AU300" s="243" t="s">
        <v>144</v>
      </c>
      <c r="AV300" s="13" t="s">
        <v>83</v>
      </c>
      <c r="AW300" s="13" t="s">
        <v>4</v>
      </c>
      <c r="AX300" s="13" t="s">
        <v>81</v>
      </c>
      <c r="AY300" s="243" t="s">
        <v>134</v>
      </c>
    </row>
    <row r="301" s="2" customFormat="1" ht="24.15" customHeight="1">
      <c r="A301" s="39"/>
      <c r="B301" s="40"/>
      <c r="C301" s="255" t="s">
        <v>186</v>
      </c>
      <c r="D301" s="255" t="s">
        <v>188</v>
      </c>
      <c r="E301" s="256" t="s">
        <v>259</v>
      </c>
      <c r="F301" s="257" t="s">
        <v>260</v>
      </c>
      <c r="G301" s="258" t="s">
        <v>142</v>
      </c>
      <c r="H301" s="259">
        <v>68.25</v>
      </c>
      <c r="I301" s="260"/>
      <c r="J301" s="261">
        <f>ROUND(I301*H301,2)</f>
        <v>0</v>
      </c>
      <c r="K301" s="257" t="s">
        <v>256</v>
      </c>
      <c r="L301" s="262"/>
      <c r="M301" s="263" t="s">
        <v>1</v>
      </c>
      <c r="N301" s="264" t="s">
        <v>38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261</v>
      </c>
      <c r="AT301" s="230" t="s">
        <v>188</v>
      </c>
      <c r="AU301" s="230" t="s">
        <v>144</v>
      </c>
      <c r="AY301" s="18" t="s">
        <v>134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81</v>
      </c>
      <c r="BK301" s="231">
        <f>ROUND(I301*H301,2)</f>
        <v>0</v>
      </c>
      <c r="BL301" s="18" t="s">
        <v>202</v>
      </c>
      <c r="BM301" s="230" t="s">
        <v>262</v>
      </c>
    </row>
    <row r="302" s="13" customFormat="1">
      <c r="A302" s="13"/>
      <c r="B302" s="232"/>
      <c r="C302" s="233"/>
      <c r="D302" s="234" t="s">
        <v>145</v>
      </c>
      <c r="E302" s="235" t="s">
        <v>1</v>
      </c>
      <c r="F302" s="236" t="s">
        <v>526</v>
      </c>
      <c r="G302" s="233"/>
      <c r="H302" s="237">
        <v>65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145</v>
      </c>
      <c r="AU302" s="243" t="s">
        <v>144</v>
      </c>
      <c r="AV302" s="13" t="s">
        <v>83</v>
      </c>
      <c r="AW302" s="13" t="s">
        <v>30</v>
      </c>
      <c r="AX302" s="13" t="s">
        <v>73</v>
      </c>
      <c r="AY302" s="243" t="s">
        <v>134</v>
      </c>
    </row>
    <row r="303" s="14" customFormat="1">
      <c r="A303" s="14"/>
      <c r="B303" s="244"/>
      <c r="C303" s="245"/>
      <c r="D303" s="234" t="s">
        <v>145</v>
      </c>
      <c r="E303" s="246" t="s">
        <v>1</v>
      </c>
      <c r="F303" s="247" t="s">
        <v>147</v>
      </c>
      <c r="G303" s="245"/>
      <c r="H303" s="248">
        <v>65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145</v>
      </c>
      <c r="AU303" s="254" t="s">
        <v>144</v>
      </c>
      <c r="AV303" s="14" t="s">
        <v>143</v>
      </c>
      <c r="AW303" s="14" t="s">
        <v>30</v>
      </c>
      <c r="AX303" s="14" t="s">
        <v>81</v>
      </c>
      <c r="AY303" s="254" t="s">
        <v>134</v>
      </c>
    </row>
    <row r="304" s="13" customFormat="1">
      <c r="A304" s="13"/>
      <c r="B304" s="232"/>
      <c r="C304" s="233"/>
      <c r="D304" s="234" t="s">
        <v>145</v>
      </c>
      <c r="E304" s="233"/>
      <c r="F304" s="236" t="s">
        <v>525</v>
      </c>
      <c r="G304" s="233"/>
      <c r="H304" s="237">
        <v>68.25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145</v>
      </c>
      <c r="AU304" s="243" t="s">
        <v>144</v>
      </c>
      <c r="AV304" s="13" t="s">
        <v>83</v>
      </c>
      <c r="AW304" s="13" t="s">
        <v>4</v>
      </c>
      <c r="AX304" s="13" t="s">
        <v>81</v>
      </c>
      <c r="AY304" s="243" t="s">
        <v>134</v>
      </c>
    </row>
    <row r="305" s="2" customFormat="1" ht="24.15" customHeight="1">
      <c r="A305" s="39"/>
      <c r="B305" s="40"/>
      <c r="C305" s="219" t="s">
        <v>376</v>
      </c>
      <c r="D305" s="219" t="s">
        <v>139</v>
      </c>
      <c r="E305" s="220" t="s">
        <v>265</v>
      </c>
      <c r="F305" s="221" t="s">
        <v>266</v>
      </c>
      <c r="G305" s="222" t="s">
        <v>233</v>
      </c>
      <c r="H305" s="223">
        <v>27.446999999999999</v>
      </c>
      <c r="I305" s="224"/>
      <c r="J305" s="225">
        <f>ROUND(I305*H305,2)</f>
        <v>0</v>
      </c>
      <c r="K305" s="221" t="s">
        <v>256</v>
      </c>
      <c r="L305" s="45"/>
      <c r="M305" s="226" t="s">
        <v>1</v>
      </c>
      <c r="N305" s="227" t="s">
        <v>38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202</v>
      </c>
      <c r="AT305" s="230" t="s">
        <v>139</v>
      </c>
      <c r="AU305" s="230" t="s">
        <v>144</v>
      </c>
      <c r="AY305" s="18" t="s">
        <v>134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81</v>
      </c>
      <c r="BK305" s="231">
        <f>ROUND(I305*H305,2)</f>
        <v>0</v>
      </c>
      <c r="BL305" s="18" t="s">
        <v>202</v>
      </c>
      <c r="BM305" s="230" t="s">
        <v>267</v>
      </c>
    </row>
    <row r="306" s="2" customFormat="1">
      <c r="A306" s="39"/>
      <c r="B306" s="40"/>
      <c r="C306" s="41"/>
      <c r="D306" s="234" t="s">
        <v>192</v>
      </c>
      <c r="E306" s="41"/>
      <c r="F306" s="265" t="s">
        <v>268</v>
      </c>
      <c r="G306" s="41"/>
      <c r="H306" s="41"/>
      <c r="I306" s="266"/>
      <c r="J306" s="41"/>
      <c r="K306" s="41"/>
      <c r="L306" s="45"/>
      <c r="M306" s="267"/>
      <c r="N306" s="268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192</v>
      </c>
      <c r="AU306" s="18" t="s">
        <v>144</v>
      </c>
    </row>
    <row r="307" s="13" customFormat="1">
      <c r="A307" s="13"/>
      <c r="B307" s="232"/>
      <c r="C307" s="233"/>
      <c r="D307" s="234" t="s">
        <v>145</v>
      </c>
      <c r="E307" s="235" t="s">
        <v>1</v>
      </c>
      <c r="F307" s="236" t="s">
        <v>527</v>
      </c>
      <c r="G307" s="233"/>
      <c r="H307" s="237">
        <v>27.446999999999999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145</v>
      </c>
      <c r="AU307" s="243" t="s">
        <v>144</v>
      </c>
      <c r="AV307" s="13" t="s">
        <v>83</v>
      </c>
      <c r="AW307" s="13" t="s">
        <v>30</v>
      </c>
      <c r="AX307" s="13" t="s">
        <v>73</v>
      </c>
      <c r="AY307" s="243" t="s">
        <v>134</v>
      </c>
    </row>
    <row r="308" s="14" customFormat="1">
      <c r="A308" s="14"/>
      <c r="B308" s="244"/>
      <c r="C308" s="245"/>
      <c r="D308" s="234" t="s">
        <v>145</v>
      </c>
      <c r="E308" s="246" t="s">
        <v>1</v>
      </c>
      <c r="F308" s="247" t="s">
        <v>147</v>
      </c>
      <c r="G308" s="245"/>
      <c r="H308" s="248">
        <v>27.446999999999999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145</v>
      </c>
      <c r="AU308" s="254" t="s">
        <v>144</v>
      </c>
      <c r="AV308" s="14" t="s">
        <v>143</v>
      </c>
      <c r="AW308" s="14" t="s">
        <v>30</v>
      </c>
      <c r="AX308" s="14" t="s">
        <v>81</v>
      </c>
      <c r="AY308" s="254" t="s">
        <v>134</v>
      </c>
    </row>
    <row r="309" s="2" customFormat="1" ht="24.15" customHeight="1">
      <c r="A309" s="39"/>
      <c r="B309" s="40"/>
      <c r="C309" s="219" t="s">
        <v>380</v>
      </c>
      <c r="D309" s="219" t="s">
        <v>139</v>
      </c>
      <c r="E309" s="220" t="s">
        <v>271</v>
      </c>
      <c r="F309" s="221" t="s">
        <v>272</v>
      </c>
      <c r="G309" s="222" t="s">
        <v>233</v>
      </c>
      <c r="H309" s="223">
        <v>86.813000000000002</v>
      </c>
      <c r="I309" s="224"/>
      <c r="J309" s="225">
        <f>ROUND(I309*H309,2)</f>
        <v>0</v>
      </c>
      <c r="K309" s="221" t="s">
        <v>243</v>
      </c>
      <c r="L309" s="45"/>
      <c r="M309" s="226" t="s">
        <v>1</v>
      </c>
      <c r="N309" s="227" t="s">
        <v>38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202</v>
      </c>
      <c r="AT309" s="230" t="s">
        <v>139</v>
      </c>
      <c r="AU309" s="230" t="s">
        <v>144</v>
      </c>
      <c r="AY309" s="18" t="s">
        <v>134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81</v>
      </c>
      <c r="BK309" s="231">
        <f>ROUND(I309*H309,2)</f>
        <v>0</v>
      </c>
      <c r="BL309" s="18" t="s">
        <v>202</v>
      </c>
      <c r="BM309" s="230" t="s">
        <v>273</v>
      </c>
    </row>
    <row r="310" s="2" customFormat="1">
      <c r="A310" s="39"/>
      <c r="B310" s="40"/>
      <c r="C310" s="41"/>
      <c r="D310" s="234" t="s">
        <v>192</v>
      </c>
      <c r="E310" s="41"/>
      <c r="F310" s="265" t="s">
        <v>274</v>
      </c>
      <c r="G310" s="41"/>
      <c r="H310" s="41"/>
      <c r="I310" s="266"/>
      <c r="J310" s="41"/>
      <c r="K310" s="41"/>
      <c r="L310" s="45"/>
      <c r="M310" s="267"/>
      <c r="N310" s="268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192</v>
      </c>
      <c r="AU310" s="18" t="s">
        <v>144</v>
      </c>
    </row>
    <row r="311" s="13" customFormat="1">
      <c r="A311" s="13"/>
      <c r="B311" s="232"/>
      <c r="C311" s="233"/>
      <c r="D311" s="234" t="s">
        <v>145</v>
      </c>
      <c r="E311" s="235" t="s">
        <v>1</v>
      </c>
      <c r="F311" s="236" t="s">
        <v>528</v>
      </c>
      <c r="G311" s="233"/>
      <c r="H311" s="237">
        <v>86.813000000000002</v>
      </c>
      <c r="I311" s="238"/>
      <c r="J311" s="233"/>
      <c r="K311" s="233"/>
      <c r="L311" s="239"/>
      <c r="M311" s="240"/>
      <c r="N311" s="241"/>
      <c r="O311" s="241"/>
      <c r="P311" s="241"/>
      <c r="Q311" s="241"/>
      <c r="R311" s="241"/>
      <c r="S311" s="241"/>
      <c r="T311" s="242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3" t="s">
        <v>145</v>
      </c>
      <c r="AU311" s="243" t="s">
        <v>144</v>
      </c>
      <c r="AV311" s="13" t="s">
        <v>83</v>
      </c>
      <c r="AW311" s="13" t="s">
        <v>30</v>
      </c>
      <c r="AX311" s="13" t="s">
        <v>73</v>
      </c>
      <c r="AY311" s="243" t="s">
        <v>134</v>
      </c>
    </row>
    <row r="312" s="14" customFormat="1">
      <c r="A312" s="14"/>
      <c r="B312" s="244"/>
      <c r="C312" s="245"/>
      <c r="D312" s="234" t="s">
        <v>145</v>
      </c>
      <c r="E312" s="246" t="s">
        <v>1</v>
      </c>
      <c r="F312" s="247" t="s">
        <v>147</v>
      </c>
      <c r="G312" s="245"/>
      <c r="H312" s="248">
        <v>86.813000000000002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145</v>
      </c>
      <c r="AU312" s="254" t="s">
        <v>144</v>
      </c>
      <c r="AV312" s="14" t="s">
        <v>143</v>
      </c>
      <c r="AW312" s="14" t="s">
        <v>30</v>
      </c>
      <c r="AX312" s="14" t="s">
        <v>81</v>
      </c>
      <c r="AY312" s="254" t="s">
        <v>134</v>
      </c>
    </row>
    <row r="313" s="2" customFormat="1" ht="24.15" customHeight="1">
      <c r="A313" s="39"/>
      <c r="B313" s="40"/>
      <c r="C313" s="219" t="s">
        <v>385</v>
      </c>
      <c r="D313" s="219" t="s">
        <v>139</v>
      </c>
      <c r="E313" s="220" t="s">
        <v>277</v>
      </c>
      <c r="F313" s="221" t="s">
        <v>278</v>
      </c>
      <c r="G313" s="222" t="s">
        <v>279</v>
      </c>
      <c r="H313" s="223">
        <v>0.80300000000000005</v>
      </c>
      <c r="I313" s="224"/>
      <c r="J313" s="225">
        <f>ROUND(I313*H313,2)</f>
        <v>0</v>
      </c>
      <c r="K313" s="221" t="s">
        <v>243</v>
      </c>
      <c r="L313" s="45"/>
      <c r="M313" s="226" t="s">
        <v>1</v>
      </c>
      <c r="N313" s="227" t="s">
        <v>38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202</v>
      </c>
      <c r="AT313" s="230" t="s">
        <v>139</v>
      </c>
      <c r="AU313" s="230" t="s">
        <v>144</v>
      </c>
      <c r="AY313" s="18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81</v>
      </c>
      <c r="BK313" s="231">
        <f>ROUND(I313*H313,2)</f>
        <v>0</v>
      </c>
      <c r="BL313" s="18" t="s">
        <v>202</v>
      </c>
      <c r="BM313" s="230" t="s">
        <v>280</v>
      </c>
    </row>
    <row r="314" s="13" customFormat="1">
      <c r="A314" s="13"/>
      <c r="B314" s="232"/>
      <c r="C314" s="233"/>
      <c r="D314" s="234" t="s">
        <v>145</v>
      </c>
      <c r="E314" s="235" t="s">
        <v>1</v>
      </c>
      <c r="F314" s="236" t="s">
        <v>529</v>
      </c>
      <c r="G314" s="233"/>
      <c r="H314" s="237">
        <v>0.11500000000000001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145</v>
      </c>
      <c r="AU314" s="243" t="s">
        <v>144</v>
      </c>
      <c r="AV314" s="13" t="s">
        <v>83</v>
      </c>
      <c r="AW314" s="13" t="s">
        <v>30</v>
      </c>
      <c r="AX314" s="13" t="s">
        <v>73</v>
      </c>
      <c r="AY314" s="243" t="s">
        <v>134</v>
      </c>
    </row>
    <row r="315" s="13" customFormat="1">
      <c r="A315" s="13"/>
      <c r="B315" s="232"/>
      <c r="C315" s="233"/>
      <c r="D315" s="234" t="s">
        <v>145</v>
      </c>
      <c r="E315" s="235" t="s">
        <v>1</v>
      </c>
      <c r="F315" s="236" t="s">
        <v>530</v>
      </c>
      <c r="G315" s="233"/>
      <c r="H315" s="237">
        <v>0.68799999999999994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145</v>
      </c>
      <c r="AU315" s="243" t="s">
        <v>144</v>
      </c>
      <c r="AV315" s="13" t="s">
        <v>83</v>
      </c>
      <c r="AW315" s="13" t="s">
        <v>30</v>
      </c>
      <c r="AX315" s="13" t="s">
        <v>73</v>
      </c>
      <c r="AY315" s="243" t="s">
        <v>134</v>
      </c>
    </row>
    <row r="316" s="14" customFormat="1">
      <c r="A316" s="14"/>
      <c r="B316" s="244"/>
      <c r="C316" s="245"/>
      <c r="D316" s="234" t="s">
        <v>145</v>
      </c>
      <c r="E316" s="246" t="s">
        <v>1</v>
      </c>
      <c r="F316" s="247" t="s">
        <v>147</v>
      </c>
      <c r="G316" s="245"/>
      <c r="H316" s="248">
        <v>0.80300000000000005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145</v>
      </c>
      <c r="AU316" s="254" t="s">
        <v>144</v>
      </c>
      <c r="AV316" s="14" t="s">
        <v>143</v>
      </c>
      <c r="AW316" s="14" t="s">
        <v>30</v>
      </c>
      <c r="AX316" s="14" t="s">
        <v>81</v>
      </c>
      <c r="AY316" s="254" t="s">
        <v>134</v>
      </c>
    </row>
    <row r="317" s="2" customFormat="1" ht="24.15" customHeight="1">
      <c r="A317" s="39"/>
      <c r="B317" s="40"/>
      <c r="C317" s="219" t="s">
        <v>389</v>
      </c>
      <c r="D317" s="219" t="s">
        <v>139</v>
      </c>
      <c r="E317" s="220" t="s">
        <v>284</v>
      </c>
      <c r="F317" s="221" t="s">
        <v>285</v>
      </c>
      <c r="G317" s="222" t="s">
        <v>233</v>
      </c>
      <c r="H317" s="223">
        <v>22.936</v>
      </c>
      <c r="I317" s="224"/>
      <c r="J317" s="225">
        <f>ROUND(I317*H317,2)</f>
        <v>0</v>
      </c>
      <c r="K317" s="221" t="s">
        <v>1</v>
      </c>
      <c r="L317" s="45"/>
      <c r="M317" s="226" t="s">
        <v>1</v>
      </c>
      <c r="N317" s="227" t="s">
        <v>38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143</v>
      </c>
      <c r="AT317" s="230" t="s">
        <v>139</v>
      </c>
      <c r="AU317" s="230" t="s">
        <v>144</v>
      </c>
      <c r="AY317" s="18" t="s">
        <v>134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81</v>
      </c>
      <c r="BK317" s="231">
        <f>ROUND(I317*H317,2)</f>
        <v>0</v>
      </c>
      <c r="BL317" s="18" t="s">
        <v>143</v>
      </c>
      <c r="BM317" s="230" t="s">
        <v>531</v>
      </c>
    </row>
    <row r="318" s="13" customFormat="1">
      <c r="A318" s="13"/>
      <c r="B318" s="232"/>
      <c r="C318" s="233"/>
      <c r="D318" s="234" t="s">
        <v>145</v>
      </c>
      <c r="E318" s="235" t="s">
        <v>1</v>
      </c>
      <c r="F318" s="236" t="s">
        <v>532</v>
      </c>
      <c r="G318" s="233"/>
      <c r="H318" s="237">
        <v>17.643000000000001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145</v>
      </c>
      <c r="AU318" s="243" t="s">
        <v>144</v>
      </c>
      <c r="AV318" s="13" t="s">
        <v>83</v>
      </c>
      <c r="AW318" s="13" t="s">
        <v>30</v>
      </c>
      <c r="AX318" s="13" t="s">
        <v>73</v>
      </c>
      <c r="AY318" s="243" t="s">
        <v>134</v>
      </c>
    </row>
    <row r="319" s="13" customFormat="1">
      <c r="A319" s="13"/>
      <c r="B319" s="232"/>
      <c r="C319" s="233"/>
      <c r="D319" s="234" t="s">
        <v>145</v>
      </c>
      <c r="E319" s="235" t="s">
        <v>1</v>
      </c>
      <c r="F319" s="236" t="s">
        <v>533</v>
      </c>
      <c r="G319" s="233"/>
      <c r="H319" s="237">
        <v>5.2930000000000001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145</v>
      </c>
      <c r="AU319" s="243" t="s">
        <v>144</v>
      </c>
      <c r="AV319" s="13" t="s">
        <v>83</v>
      </c>
      <c r="AW319" s="13" t="s">
        <v>30</v>
      </c>
      <c r="AX319" s="13" t="s">
        <v>73</v>
      </c>
      <c r="AY319" s="243" t="s">
        <v>134</v>
      </c>
    </row>
    <row r="320" s="14" customFormat="1">
      <c r="A320" s="14"/>
      <c r="B320" s="244"/>
      <c r="C320" s="245"/>
      <c r="D320" s="234" t="s">
        <v>145</v>
      </c>
      <c r="E320" s="246" t="s">
        <v>1</v>
      </c>
      <c r="F320" s="247" t="s">
        <v>147</v>
      </c>
      <c r="G320" s="245"/>
      <c r="H320" s="248">
        <v>22.936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145</v>
      </c>
      <c r="AU320" s="254" t="s">
        <v>144</v>
      </c>
      <c r="AV320" s="14" t="s">
        <v>143</v>
      </c>
      <c r="AW320" s="14" t="s">
        <v>30</v>
      </c>
      <c r="AX320" s="14" t="s">
        <v>81</v>
      </c>
      <c r="AY320" s="254" t="s">
        <v>134</v>
      </c>
    </row>
    <row r="321" s="2" customFormat="1" ht="16.5" customHeight="1">
      <c r="A321" s="39"/>
      <c r="B321" s="40"/>
      <c r="C321" s="255" t="s">
        <v>395</v>
      </c>
      <c r="D321" s="255" t="s">
        <v>188</v>
      </c>
      <c r="E321" s="256" t="s">
        <v>289</v>
      </c>
      <c r="F321" s="257" t="s">
        <v>290</v>
      </c>
      <c r="G321" s="258" t="s">
        <v>279</v>
      </c>
      <c r="H321" s="259">
        <v>22.936</v>
      </c>
      <c r="I321" s="260"/>
      <c r="J321" s="261">
        <f>ROUND(I321*H321,2)</f>
        <v>0</v>
      </c>
      <c r="K321" s="257" t="s">
        <v>175</v>
      </c>
      <c r="L321" s="262"/>
      <c r="M321" s="263" t="s">
        <v>1</v>
      </c>
      <c r="N321" s="264" t="s">
        <v>38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261</v>
      </c>
      <c r="AT321" s="230" t="s">
        <v>188</v>
      </c>
      <c r="AU321" s="230" t="s">
        <v>144</v>
      </c>
      <c r="AY321" s="18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81</v>
      </c>
      <c r="BK321" s="231">
        <f>ROUND(I321*H321,2)</f>
        <v>0</v>
      </c>
      <c r="BL321" s="18" t="s">
        <v>202</v>
      </c>
      <c r="BM321" s="230" t="s">
        <v>291</v>
      </c>
    </row>
    <row r="322" s="13" customFormat="1">
      <c r="A322" s="13"/>
      <c r="B322" s="232"/>
      <c r="C322" s="233"/>
      <c r="D322" s="234" t="s">
        <v>145</v>
      </c>
      <c r="E322" s="235" t="s">
        <v>1</v>
      </c>
      <c r="F322" s="236" t="s">
        <v>532</v>
      </c>
      <c r="G322" s="233"/>
      <c r="H322" s="237">
        <v>17.643000000000001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145</v>
      </c>
      <c r="AU322" s="243" t="s">
        <v>144</v>
      </c>
      <c r="AV322" s="13" t="s">
        <v>83</v>
      </c>
      <c r="AW322" s="13" t="s">
        <v>30</v>
      </c>
      <c r="AX322" s="13" t="s">
        <v>73</v>
      </c>
      <c r="AY322" s="243" t="s">
        <v>134</v>
      </c>
    </row>
    <row r="323" s="13" customFormat="1">
      <c r="A323" s="13"/>
      <c r="B323" s="232"/>
      <c r="C323" s="233"/>
      <c r="D323" s="234" t="s">
        <v>145</v>
      </c>
      <c r="E323" s="235" t="s">
        <v>1</v>
      </c>
      <c r="F323" s="236" t="s">
        <v>533</v>
      </c>
      <c r="G323" s="233"/>
      <c r="H323" s="237">
        <v>5.2930000000000001</v>
      </c>
      <c r="I323" s="238"/>
      <c r="J323" s="233"/>
      <c r="K323" s="233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145</v>
      </c>
      <c r="AU323" s="243" t="s">
        <v>144</v>
      </c>
      <c r="AV323" s="13" t="s">
        <v>83</v>
      </c>
      <c r="AW323" s="13" t="s">
        <v>30</v>
      </c>
      <c r="AX323" s="13" t="s">
        <v>73</v>
      </c>
      <c r="AY323" s="243" t="s">
        <v>134</v>
      </c>
    </row>
    <row r="324" s="14" customFormat="1">
      <c r="A324" s="14"/>
      <c r="B324" s="244"/>
      <c r="C324" s="245"/>
      <c r="D324" s="234" t="s">
        <v>145</v>
      </c>
      <c r="E324" s="246" t="s">
        <v>1</v>
      </c>
      <c r="F324" s="247" t="s">
        <v>147</v>
      </c>
      <c r="G324" s="245"/>
      <c r="H324" s="248">
        <v>22.936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145</v>
      </c>
      <c r="AU324" s="254" t="s">
        <v>144</v>
      </c>
      <c r="AV324" s="14" t="s">
        <v>143</v>
      </c>
      <c r="AW324" s="14" t="s">
        <v>30</v>
      </c>
      <c r="AX324" s="14" t="s">
        <v>81</v>
      </c>
      <c r="AY324" s="254" t="s">
        <v>134</v>
      </c>
    </row>
    <row r="325" s="2" customFormat="1" ht="16.5" customHeight="1">
      <c r="A325" s="39"/>
      <c r="B325" s="40"/>
      <c r="C325" s="219" t="s">
        <v>191</v>
      </c>
      <c r="D325" s="219" t="s">
        <v>139</v>
      </c>
      <c r="E325" s="220" t="s">
        <v>534</v>
      </c>
      <c r="F325" s="221" t="s">
        <v>535</v>
      </c>
      <c r="G325" s="222" t="s">
        <v>233</v>
      </c>
      <c r="H325" s="223">
        <v>40.5</v>
      </c>
      <c r="I325" s="224"/>
      <c r="J325" s="225">
        <f>ROUND(I325*H325,2)</f>
        <v>0</v>
      </c>
      <c r="K325" s="221" t="s">
        <v>175</v>
      </c>
      <c r="L325" s="45"/>
      <c r="M325" s="226" t="s">
        <v>1</v>
      </c>
      <c r="N325" s="227" t="s">
        <v>38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202</v>
      </c>
      <c r="AT325" s="230" t="s">
        <v>139</v>
      </c>
      <c r="AU325" s="230" t="s">
        <v>144</v>
      </c>
      <c r="AY325" s="18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81</v>
      </c>
      <c r="BK325" s="231">
        <f>ROUND(I325*H325,2)</f>
        <v>0</v>
      </c>
      <c r="BL325" s="18" t="s">
        <v>202</v>
      </c>
      <c r="BM325" s="230" t="s">
        <v>536</v>
      </c>
    </row>
    <row r="326" s="13" customFormat="1">
      <c r="A326" s="13"/>
      <c r="B326" s="232"/>
      <c r="C326" s="233"/>
      <c r="D326" s="234" t="s">
        <v>145</v>
      </c>
      <c r="E326" s="235" t="s">
        <v>1</v>
      </c>
      <c r="F326" s="236" t="s">
        <v>537</v>
      </c>
      <c r="G326" s="233"/>
      <c r="H326" s="237">
        <v>8.0999999999999996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145</v>
      </c>
      <c r="AU326" s="243" t="s">
        <v>144</v>
      </c>
      <c r="AV326" s="13" t="s">
        <v>83</v>
      </c>
      <c r="AW326" s="13" t="s">
        <v>30</v>
      </c>
      <c r="AX326" s="13" t="s">
        <v>73</v>
      </c>
      <c r="AY326" s="243" t="s">
        <v>134</v>
      </c>
    </row>
    <row r="327" s="13" customFormat="1">
      <c r="A327" s="13"/>
      <c r="B327" s="232"/>
      <c r="C327" s="233"/>
      <c r="D327" s="234" t="s">
        <v>145</v>
      </c>
      <c r="E327" s="235" t="s">
        <v>1</v>
      </c>
      <c r="F327" s="236" t="s">
        <v>538</v>
      </c>
      <c r="G327" s="233"/>
      <c r="H327" s="237">
        <v>32.399999999999999</v>
      </c>
      <c r="I327" s="238"/>
      <c r="J327" s="233"/>
      <c r="K327" s="233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145</v>
      </c>
      <c r="AU327" s="243" t="s">
        <v>144</v>
      </c>
      <c r="AV327" s="13" t="s">
        <v>83</v>
      </c>
      <c r="AW327" s="13" t="s">
        <v>30</v>
      </c>
      <c r="AX327" s="13" t="s">
        <v>73</v>
      </c>
      <c r="AY327" s="243" t="s">
        <v>134</v>
      </c>
    </row>
    <row r="328" s="14" customFormat="1">
      <c r="A328" s="14"/>
      <c r="B328" s="244"/>
      <c r="C328" s="245"/>
      <c r="D328" s="234" t="s">
        <v>145</v>
      </c>
      <c r="E328" s="246" t="s">
        <v>1</v>
      </c>
      <c r="F328" s="247" t="s">
        <v>147</v>
      </c>
      <c r="G328" s="245"/>
      <c r="H328" s="248">
        <v>40.5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145</v>
      </c>
      <c r="AU328" s="254" t="s">
        <v>144</v>
      </c>
      <c r="AV328" s="14" t="s">
        <v>143</v>
      </c>
      <c r="AW328" s="14" t="s">
        <v>30</v>
      </c>
      <c r="AX328" s="14" t="s">
        <v>81</v>
      </c>
      <c r="AY328" s="254" t="s">
        <v>134</v>
      </c>
    </row>
    <row r="329" s="2" customFormat="1" ht="24.15" customHeight="1">
      <c r="A329" s="39"/>
      <c r="B329" s="40"/>
      <c r="C329" s="219" t="s">
        <v>407</v>
      </c>
      <c r="D329" s="219" t="s">
        <v>139</v>
      </c>
      <c r="E329" s="220" t="s">
        <v>293</v>
      </c>
      <c r="F329" s="221" t="s">
        <v>294</v>
      </c>
      <c r="G329" s="222" t="s">
        <v>279</v>
      </c>
      <c r="H329" s="223">
        <v>236.68199999999999</v>
      </c>
      <c r="I329" s="224"/>
      <c r="J329" s="225">
        <f>ROUND(I329*H329,2)</f>
        <v>0</v>
      </c>
      <c r="K329" s="221" t="s">
        <v>243</v>
      </c>
      <c r="L329" s="45"/>
      <c r="M329" s="226" t="s">
        <v>1</v>
      </c>
      <c r="N329" s="227" t="s">
        <v>38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202</v>
      </c>
      <c r="AT329" s="230" t="s">
        <v>139</v>
      </c>
      <c r="AU329" s="230" t="s">
        <v>144</v>
      </c>
      <c r="AY329" s="18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81</v>
      </c>
      <c r="BK329" s="231">
        <f>ROUND(I329*H329,2)</f>
        <v>0</v>
      </c>
      <c r="BL329" s="18" t="s">
        <v>202</v>
      </c>
      <c r="BM329" s="230" t="s">
        <v>295</v>
      </c>
    </row>
    <row r="330" s="2" customFormat="1">
      <c r="A330" s="39"/>
      <c r="B330" s="40"/>
      <c r="C330" s="41"/>
      <c r="D330" s="234" t="s">
        <v>192</v>
      </c>
      <c r="E330" s="41"/>
      <c r="F330" s="265" t="s">
        <v>296</v>
      </c>
      <c r="G330" s="41"/>
      <c r="H330" s="41"/>
      <c r="I330" s="266"/>
      <c r="J330" s="41"/>
      <c r="K330" s="41"/>
      <c r="L330" s="45"/>
      <c r="M330" s="267"/>
      <c r="N330" s="268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192</v>
      </c>
      <c r="AU330" s="18" t="s">
        <v>144</v>
      </c>
    </row>
    <row r="331" s="13" customFormat="1">
      <c r="A331" s="13"/>
      <c r="B331" s="232"/>
      <c r="C331" s="233"/>
      <c r="D331" s="234" t="s">
        <v>145</v>
      </c>
      <c r="E331" s="235" t="s">
        <v>1</v>
      </c>
      <c r="F331" s="236" t="s">
        <v>539</v>
      </c>
      <c r="G331" s="233"/>
      <c r="H331" s="237">
        <v>147.58199999999999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145</v>
      </c>
      <c r="AU331" s="243" t="s">
        <v>144</v>
      </c>
      <c r="AV331" s="13" t="s">
        <v>83</v>
      </c>
      <c r="AW331" s="13" t="s">
        <v>30</v>
      </c>
      <c r="AX331" s="13" t="s">
        <v>73</v>
      </c>
      <c r="AY331" s="243" t="s">
        <v>134</v>
      </c>
    </row>
    <row r="332" s="13" customFormat="1">
      <c r="A332" s="13"/>
      <c r="B332" s="232"/>
      <c r="C332" s="233"/>
      <c r="D332" s="234" t="s">
        <v>145</v>
      </c>
      <c r="E332" s="235" t="s">
        <v>1</v>
      </c>
      <c r="F332" s="236" t="s">
        <v>540</v>
      </c>
      <c r="G332" s="233"/>
      <c r="H332" s="237">
        <v>89.099999999999994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145</v>
      </c>
      <c r="AU332" s="243" t="s">
        <v>144</v>
      </c>
      <c r="AV332" s="13" t="s">
        <v>83</v>
      </c>
      <c r="AW332" s="13" t="s">
        <v>30</v>
      </c>
      <c r="AX332" s="13" t="s">
        <v>73</v>
      </c>
      <c r="AY332" s="243" t="s">
        <v>134</v>
      </c>
    </row>
    <row r="333" s="14" customFormat="1">
      <c r="A333" s="14"/>
      <c r="B333" s="244"/>
      <c r="C333" s="245"/>
      <c r="D333" s="234" t="s">
        <v>145</v>
      </c>
      <c r="E333" s="246" t="s">
        <v>1</v>
      </c>
      <c r="F333" s="247" t="s">
        <v>147</v>
      </c>
      <c r="G333" s="245"/>
      <c r="H333" s="248">
        <v>236.68199999999999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4" t="s">
        <v>145</v>
      </c>
      <c r="AU333" s="254" t="s">
        <v>144</v>
      </c>
      <c r="AV333" s="14" t="s">
        <v>143</v>
      </c>
      <c r="AW333" s="14" t="s">
        <v>30</v>
      </c>
      <c r="AX333" s="14" t="s">
        <v>81</v>
      </c>
      <c r="AY333" s="254" t="s">
        <v>134</v>
      </c>
    </row>
    <row r="334" s="2" customFormat="1" ht="24.15" customHeight="1">
      <c r="A334" s="39"/>
      <c r="B334" s="40"/>
      <c r="C334" s="219" t="s">
        <v>412</v>
      </c>
      <c r="D334" s="219" t="s">
        <v>139</v>
      </c>
      <c r="E334" s="220" t="s">
        <v>299</v>
      </c>
      <c r="F334" s="221" t="s">
        <v>300</v>
      </c>
      <c r="G334" s="222" t="s">
        <v>279</v>
      </c>
      <c r="H334" s="223">
        <v>1420.0920000000001</v>
      </c>
      <c r="I334" s="224"/>
      <c r="J334" s="225">
        <f>ROUND(I334*H334,2)</f>
        <v>0</v>
      </c>
      <c r="K334" s="221" t="s">
        <v>243</v>
      </c>
      <c r="L334" s="45"/>
      <c r="M334" s="226" t="s">
        <v>1</v>
      </c>
      <c r="N334" s="227" t="s">
        <v>38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202</v>
      </c>
      <c r="AT334" s="230" t="s">
        <v>139</v>
      </c>
      <c r="AU334" s="230" t="s">
        <v>144</v>
      </c>
      <c r="AY334" s="18" t="s">
        <v>134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81</v>
      </c>
      <c r="BK334" s="231">
        <f>ROUND(I334*H334,2)</f>
        <v>0</v>
      </c>
      <c r="BL334" s="18" t="s">
        <v>202</v>
      </c>
      <c r="BM334" s="230" t="s">
        <v>301</v>
      </c>
    </row>
    <row r="335" s="2" customFormat="1">
      <c r="A335" s="39"/>
      <c r="B335" s="40"/>
      <c r="C335" s="41"/>
      <c r="D335" s="234" t="s">
        <v>192</v>
      </c>
      <c r="E335" s="41"/>
      <c r="F335" s="265" t="s">
        <v>296</v>
      </c>
      <c r="G335" s="41"/>
      <c r="H335" s="41"/>
      <c r="I335" s="266"/>
      <c r="J335" s="41"/>
      <c r="K335" s="41"/>
      <c r="L335" s="45"/>
      <c r="M335" s="267"/>
      <c r="N335" s="268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192</v>
      </c>
      <c r="AU335" s="18" t="s">
        <v>144</v>
      </c>
    </row>
    <row r="336" s="13" customFormat="1">
      <c r="A336" s="13"/>
      <c r="B336" s="232"/>
      <c r="C336" s="233"/>
      <c r="D336" s="234" t="s">
        <v>145</v>
      </c>
      <c r="E336" s="235" t="s">
        <v>1</v>
      </c>
      <c r="F336" s="236" t="s">
        <v>539</v>
      </c>
      <c r="G336" s="233"/>
      <c r="H336" s="237">
        <v>147.58199999999999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145</v>
      </c>
      <c r="AU336" s="243" t="s">
        <v>144</v>
      </c>
      <c r="AV336" s="13" t="s">
        <v>83</v>
      </c>
      <c r="AW336" s="13" t="s">
        <v>30</v>
      </c>
      <c r="AX336" s="13" t="s">
        <v>73</v>
      </c>
      <c r="AY336" s="243" t="s">
        <v>134</v>
      </c>
    </row>
    <row r="337" s="13" customFormat="1">
      <c r="A337" s="13"/>
      <c r="B337" s="232"/>
      <c r="C337" s="233"/>
      <c r="D337" s="234" t="s">
        <v>145</v>
      </c>
      <c r="E337" s="235" t="s">
        <v>1</v>
      </c>
      <c r="F337" s="236" t="s">
        <v>540</v>
      </c>
      <c r="G337" s="233"/>
      <c r="H337" s="237">
        <v>89.099999999999994</v>
      </c>
      <c r="I337" s="238"/>
      <c r="J337" s="233"/>
      <c r="K337" s="233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145</v>
      </c>
      <c r="AU337" s="243" t="s">
        <v>144</v>
      </c>
      <c r="AV337" s="13" t="s">
        <v>83</v>
      </c>
      <c r="AW337" s="13" t="s">
        <v>30</v>
      </c>
      <c r="AX337" s="13" t="s">
        <v>73</v>
      </c>
      <c r="AY337" s="243" t="s">
        <v>134</v>
      </c>
    </row>
    <row r="338" s="14" customFormat="1">
      <c r="A338" s="14"/>
      <c r="B338" s="244"/>
      <c r="C338" s="245"/>
      <c r="D338" s="234" t="s">
        <v>145</v>
      </c>
      <c r="E338" s="246" t="s">
        <v>1</v>
      </c>
      <c r="F338" s="247" t="s">
        <v>147</v>
      </c>
      <c r="G338" s="245"/>
      <c r="H338" s="248">
        <v>236.68199999999999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145</v>
      </c>
      <c r="AU338" s="254" t="s">
        <v>144</v>
      </c>
      <c r="AV338" s="14" t="s">
        <v>143</v>
      </c>
      <c r="AW338" s="14" t="s">
        <v>30</v>
      </c>
      <c r="AX338" s="14" t="s">
        <v>81</v>
      </c>
      <c r="AY338" s="254" t="s">
        <v>134</v>
      </c>
    </row>
    <row r="339" s="13" customFormat="1">
      <c r="A339" s="13"/>
      <c r="B339" s="232"/>
      <c r="C339" s="233"/>
      <c r="D339" s="234" t="s">
        <v>145</v>
      </c>
      <c r="E339" s="233"/>
      <c r="F339" s="236" t="s">
        <v>541</v>
      </c>
      <c r="G339" s="233"/>
      <c r="H339" s="237">
        <v>1420.0920000000001</v>
      </c>
      <c r="I339" s="238"/>
      <c r="J339" s="233"/>
      <c r="K339" s="233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145</v>
      </c>
      <c r="AU339" s="243" t="s">
        <v>144</v>
      </c>
      <c r="AV339" s="13" t="s">
        <v>83</v>
      </c>
      <c r="AW339" s="13" t="s">
        <v>4</v>
      </c>
      <c r="AX339" s="13" t="s">
        <v>81</v>
      </c>
      <c r="AY339" s="243" t="s">
        <v>134</v>
      </c>
    </row>
    <row r="340" s="2" customFormat="1" ht="33" customHeight="1">
      <c r="A340" s="39"/>
      <c r="B340" s="40"/>
      <c r="C340" s="219" t="s">
        <v>542</v>
      </c>
      <c r="D340" s="219" t="s">
        <v>139</v>
      </c>
      <c r="E340" s="220" t="s">
        <v>543</v>
      </c>
      <c r="F340" s="221" t="s">
        <v>544</v>
      </c>
      <c r="G340" s="222" t="s">
        <v>279</v>
      </c>
      <c r="H340" s="223">
        <v>236.68199999999999</v>
      </c>
      <c r="I340" s="224"/>
      <c r="J340" s="225">
        <f>ROUND(I340*H340,2)</f>
        <v>0</v>
      </c>
      <c r="K340" s="221" t="s">
        <v>306</v>
      </c>
      <c r="L340" s="45"/>
      <c r="M340" s="226" t="s">
        <v>1</v>
      </c>
      <c r="N340" s="227" t="s">
        <v>38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202</v>
      </c>
      <c r="AT340" s="230" t="s">
        <v>139</v>
      </c>
      <c r="AU340" s="230" t="s">
        <v>144</v>
      </c>
      <c r="AY340" s="18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81</v>
      </c>
      <c r="BK340" s="231">
        <f>ROUND(I340*H340,2)</f>
        <v>0</v>
      </c>
      <c r="BL340" s="18" t="s">
        <v>202</v>
      </c>
      <c r="BM340" s="230" t="s">
        <v>545</v>
      </c>
    </row>
    <row r="341" s="2" customFormat="1">
      <c r="A341" s="39"/>
      <c r="B341" s="40"/>
      <c r="C341" s="41"/>
      <c r="D341" s="234" t="s">
        <v>192</v>
      </c>
      <c r="E341" s="41"/>
      <c r="F341" s="265" t="s">
        <v>546</v>
      </c>
      <c r="G341" s="41"/>
      <c r="H341" s="41"/>
      <c r="I341" s="266"/>
      <c r="J341" s="41"/>
      <c r="K341" s="41"/>
      <c r="L341" s="45"/>
      <c r="M341" s="267"/>
      <c r="N341" s="268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192</v>
      </c>
      <c r="AU341" s="18" t="s">
        <v>144</v>
      </c>
    </row>
    <row r="342" s="13" customFormat="1">
      <c r="A342" s="13"/>
      <c r="B342" s="232"/>
      <c r="C342" s="233"/>
      <c r="D342" s="234" t="s">
        <v>145</v>
      </c>
      <c r="E342" s="235" t="s">
        <v>1</v>
      </c>
      <c r="F342" s="236" t="s">
        <v>539</v>
      </c>
      <c r="G342" s="233"/>
      <c r="H342" s="237">
        <v>147.58199999999999</v>
      </c>
      <c r="I342" s="238"/>
      <c r="J342" s="233"/>
      <c r="K342" s="233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145</v>
      </c>
      <c r="AU342" s="243" t="s">
        <v>144</v>
      </c>
      <c r="AV342" s="13" t="s">
        <v>83</v>
      </c>
      <c r="AW342" s="13" t="s">
        <v>30</v>
      </c>
      <c r="AX342" s="13" t="s">
        <v>73</v>
      </c>
      <c r="AY342" s="243" t="s">
        <v>134</v>
      </c>
    </row>
    <row r="343" s="13" customFormat="1">
      <c r="A343" s="13"/>
      <c r="B343" s="232"/>
      <c r="C343" s="233"/>
      <c r="D343" s="234" t="s">
        <v>145</v>
      </c>
      <c r="E343" s="235" t="s">
        <v>1</v>
      </c>
      <c r="F343" s="236" t="s">
        <v>540</v>
      </c>
      <c r="G343" s="233"/>
      <c r="H343" s="237">
        <v>89.099999999999994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145</v>
      </c>
      <c r="AU343" s="243" t="s">
        <v>144</v>
      </c>
      <c r="AV343" s="13" t="s">
        <v>83</v>
      </c>
      <c r="AW343" s="13" t="s">
        <v>30</v>
      </c>
      <c r="AX343" s="13" t="s">
        <v>73</v>
      </c>
      <c r="AY343" s="243" t="s">
        <v>134</v>
      </c>
    </row>
    <row r="344" s="14" customFormat="1">
      <c r="A344" s="14"/>
      <c r="B344" s="244"/>
      <c r="C344" s="245"/>
      <c r="D344" s="234" t="s">
        <v>145</v>
      </c>
      <c r="E344" s="246" t="s">
        <v>1</v>
      </c>
      <c r="F344" s="247" t="s">
        <v>147</v>
      </c>
      <c r="G344" s="245"/>
      <c r="H344" s="248">
        <v>236.68199999999999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4" t="s">
        <v>145</v>
      </c>
      <c r="AU344" s="254" t="s">
        <v>144</v>
      </c>
      <c r="AV344" s="14" t="s">
        <v>143</v>
      </c>
      <c r="AW344" s="14" t="s">
        <v>30</v>
      </c>
      <c r="AX344" s="14" t="s">
        <v>81</v>
      </c>
      <c r="AY344" s="254" t="s">
        <v>134</v>
      </c>
    </row>
    <row r="345" s="2" customFormat="1" ht="24.15" customHeight="1">
      <c r="A345" s="39"/>
      <c r="B345" s="40"/>
      <c r="C345" s="219" t="s">
        <v>474</v>
      </c>
      <c r="D345" s="219" t="s">
        <v>139</v>
      </c>
      <c r="E345" s="220" t="s">
        <v>304</v>
      </c>
      <c r="F345" s="221" t="s">
        <v>305</v>
      </c>
      <c r="G345" s="222" t="s">
        <v>279</v>
      </c>
      <c r="H345" s="223">
        <v>142.482</v>
      </c>
      <c r="I345" s="224"/>
      <c r="J345" s="225">
        <f>ROUND(I345*H345,2)</f>
        <v>0</v>
      </c>
      <c r="K345" s="221" t="s">
        <v>306</v>
      </c>
      <c r="L345" s="45"/>
      <c r="M345" s="226" t="s">
        <v>1</v>
      </c>
      <c r="N345" s="227" t="s">
        <v>38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202</v>
      </c>
      <c r="AT345" s="230" t="s">
        <v>139</v>
      </c>
      <c r="AU345" s="230" t="s">
        <v>144</v>
      </c>
      <c r="AY345" s="18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81</v>
      </c>
      <c r="BK345" s="231">
        <f>ROUND(I345*H345,2)</f>
        <v>0</v>
      </c>
      <c r="BL345" s="18" t="s">
        <v>202</v>
      </c>
      <c r="BM345" s="230" t="s">
        <v>307</v>
      </c>
    </row>
    <row r="346" s="2" customFormat="1">
      <c r="A346" s="39"/>
      <c r="B346" s="40"/>
      <c r="C346" s="41"/>
      <c r="D346" s="234" t="s">
        <v>192</v>
      </c>
      <c r="E346" s="41"/>
      <c r="F346" s="265" t="s">
        <v>308</v>
      </c>
      <c r="G346" s="41"/>
      <c r="H346" s="41"/>
      <c r="I346" s="266"/>
      <c r="J346" s="41"/>
      <c r="K346" s="41"/>
      <c r="L346" s="45"/>
      <c r="M346" s="267"/>
      <c r="N346" s="268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192</v>
      </c>
      <c r="AU346" s="18" t="s">
        <v>144</v>
      </c>
    </row>
    <row r="347" s="13" customFormat="1">
      <c r="A347" s="13"/>
      <c r="B347" s="232"/>
      <c r="C347" s="233"/>
      <c r="D347" s="234" t="s">
        <v>145</v>
      </c>
      <c r="E347" s="235" t="s">
        <v>1</v>
      </c>
      <c r="F347" s="236" t="s">
        <v>547</v>
      </c>
      <c r="G347" s="233"/>
      <c r="H347" s="237">
        <v>142.482</v>
      </c>
      <c r="I347" s="238"/>
      <c r="J347" s="233"/>
      <c r="K347" s="233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145</v>
      </c>
      <c r="AU347" s="243" t="s">
        <v>144</v>
      </c>
      <c r="AV347" s="13" t="s">
        <v>83</v>
      </c>
      <c r="AW347" s="13" t="s">
        <v>30</v>
      </c>
      <c r="AX347" s="13" t="s">
        <v>73</v>
      </c>
      <c r="AY347" s="243" t="s">
        <v>134</v>
      </c>
    </row>
    <row r="348" s="14" customFormat="1">
      <c r="A348" s="14"/>
      <c r="B348" s="244"/>
      <c r="C348" s="245"/>
      <c r="D348" s="234" t="s">
        <v>145</v>
      </c>
      <c r="E348" s="246" t="s">
        <v>1</v>
      </c>
      <c r="F348" s="247" t="s">
        <v>147</v>
      </c>
      <c r="G348" s="245"/>
      <c r="H348" s="248">
        <v>142.482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145</v>
      </c>
      <c r="AU348" s="254" t="s">
        <v>144</v>
      </c>
      <c r="AV348" s="14" t="s">
        <v>143</v>
      </c>
      <c r="AW348" s="14" t="s">
        <v>30</v>
      </c>
      <c r="AX348" s="14" t="s">
        <v>81</v>
      </c>
      <c r="AY348" s="254" t="s">
        <v>134</v>
      </c>
    </row>
    <row r="349" s="2" customFormat="1" ht="16.5" customHeight="1">
      <c r="A349" s="39"/>
      <c r="B349" s="40"/>
      <c r="C349" s="219" t="s">
        <v>548</v>
      </c>
      <c r="D349" s="219" t="s">
        <v>139</v>
      </c>
      <c r="E349" s="220" t="s">
        <v>311</v>
      </c>
      <c r="F349" s="221" t="s">
        <v>312</v>
      </c>
      <c r="G349" s="222" t="s">
        <v>233</v>
      </c>
      <c r="H349" s="223">
        <v>5.7210000000000001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38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202</v>
      </c>
      <c r="AT349" s="230" t="s">
        <v>139</v>
      </c>
      <c r="AU349" s="230" t="s">
        <v>144</v>
      </c>
      <c r="AY349" s="18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81</v>
      </c>
      <c r="BK349" s="231">
        <f>ROUND(I349*H349,2)</f>
        <v>0</v>
      </c>
      <c r="BL349" s="18" t="s">
        <v>202</v>
      </c>
      <c r="BM349" s="230" t="s">
        <v>313</v>
      </c>
    </row>
    <row r="350" s="13" customFormat="1">
      <c r="A350" s="13"/>
      <c r="B350" s="232"/>
      <c r="C350" s="233"/>
      <c r="D350" s="234" t="s">
        <v>145</v>
      </c>
      <c r="E350" s="235" t="s">
        <v>1</v>
      </c>
      <c r="F350" s="236" t="s">
        <v>549</v>
      </c>
      <c r="G350" s="233"/>
      <c r="H350" s="237">
        <v>2.6110000000000002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145</v>
      </c>
      <c r="AU350" s="243" t="s">
        <v>144</v>
      </c>
      <c r="AV350" s="13" t="s">
        <v>83</v>
      </c>
      <c r="AW350" s="13" t="s">
        <v>30</v>
      </c>
      <c r="AX350" s="13" t="s">
        <v>73</v>
      </c>
      <c r="AY350" s="243" t="s">
        <v>134</v>
      </c>
    </row>
    <row r="351" s="13" customFormat="1">
      <c r="A351" s="13"/>
      <c r="B351" s="232"/>
      <c r="C351" s="233"/>
      <c r="D351" s="234" t="s">
        <v>145</v>
      </c>
      <c r="E351" s="235" t="s">
        <v>1</v>
      </c>
      <c r="F351" s="236" t="s">
        <v>550</v>
      </c>
      <c r="G351" s="233"/>
      <c r="H351" s="237">
        <v>0.56499999999999995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145</v>
      </c>
      <c r="AU351" s="243" t="s">
        <v>144</v>
      </c>
      <c r="AV351" s="13" t="s">
        <v>83</v>
      </c>
      <c r="AW351" s="13" t="s">
        <v>30</v>
      </c>
      <c r="AX351" s="13" t="s">
        <v>73</v>
      </c>
      <c r="AY351" s="243" t="s">
        <v>134</v>
      </c>
    </row>
    <row r="352" s="13" customFormat="1">
      <c r="A352" s="13"/>
      <c r="B352" s="232"/>
      <c r="C352" s="233"/>
      <c r="D352" s="234" t="s">
        <v>145</v>
      </c>
      <c r="E352" s="235" t="s">
        <v>1</v>
      </c>
      <c r="F352" s="236" t="s">
        <v>551</v>
      </c>
      <c r="G352" s="233"/>
      <c r="H352" s="237">
        <v>2.5449999999999999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145</v>
      </c>
      <c r="AU352" s="243" t="s">
        <v>144</v>
      </c>
      <c r="AV352" s="13" t="s">
        <v>83</v>
      </c>
      <c r="AW352" s="13" t="s">
        <v>30</v>
      </c>
      <c r="AX352" s="13" t="s">
        <v>73</v>
      </c>
      <c r="AY352" s="243" t="s">
        <v>134</v>
      </c>
    </row>
    <row r="353" s="14" customFormat="1">
      <c r="A353" s="14"/>
      <c r="B353" s="244"/>
      <c r="C353" s="245"/>
      <c r="D353" s="234" t="s">
        <v>145</v>
      </c>
      <c r="E353" s="246" t="s">
        <v>1</v>
      </c>
      <c r="F353" s="247" t="s">
        <v>147</v>
      </c>
      <c r="G353" s="245"/>
      <c r="H353" s="248">
        <v>5.7210000000000001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145</v>
      </c>
      <c r="AU353" s="254" t="s">
        <v>144</v>
      </c>
      <c r="AV353" s="14" t="s">
        <v>143</v>
      </c>
      <c r="AW353" s="14" t="s">
        <v>30</v>
      </c>
      <c r="AX353" s="14" t="s">
        <v>81</v>
      </c>
      <c r="AY353" s="254" t="s">
        <v>134</v>
      </c>
    </row>
    <row r="354" s="2" customFormat="1" ht="16.5" customHeight="1">
      <c r="A354" s="39"/>
      <c r="B354" s="40"/>
      <c r="C354" s="255" t="s">
        <v>478</v>
      </c>
      <c r="D354" s="255" t="s">
        <v>188</v>
      </c>
      <c r="E354" s="256" t="s">
        <v>317</v>
      </c>
      <c r="F354" s="257" t="s">
        <v>318</v>
      </c>
      <c r="G354" s="258" t="s">
        <v>279</v>
      </c>
      <c r="H354" s="259">
        <v>11.442</v>
      </c>
      <c r="I354" s="260"/>
      <c r="J354" s="261">
        <f>ROUND(I354*H354,2)</f>
        <v>0</v>
      </c>
      <c r="K354" s="257" t="s">
        <v>243</v>
      </c>
      <c r="L354" s="262"/>
      <c r="M354" s="263" t="s">
        <v>1</v>
      </c>
      <c r="N354" s="264" t="s">
        <v>38</v>
      </c>
      <c r="O354" s="92"/>
      <c r="P354" s="228">
        <f>O354*H354</f>
        <v>0</v>
      </c>
      <c r="Q354" s="228">
        <v>0</v>
      </c>
      <c r="R354" s="228">
        <f>Q354*H354</f>
        <v>0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261</v>
      </c>
      <c r="AT354" s="230" t="s">
        <v>188</v>
      </c>
      <c r="AU354" s="230" t="s">
        <v>144</v>
      </c>
      <c r="AY354" s="18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81</v>
      </c>
      <c r="BK354" s="231">
        <f>ROUND(I354*H354,2)</f>
        <v>0</v>
      </c>
      <c r="BL354" s="18" t="s">
        <v>202</v>
      </c>
      <c r="BM354" s="230" t="s">
        <v>319</v>
      </c>
    </row>
    <row r="355" s="2" customFormat="1">
      <c r="A355" s="39"/>
      <c r="B355" s="40"/>
      <c r="C355" s="41"/>
      <c r="D355" s="234" t="s">
        <v>192</v>
      </c>
      <c r="E355" s="41"/>
      <c r="F355" s="265" t="s">
        <v>320</v>
      </c>
      <c r="G355" s="41"/>
      <c r="H355" s="41"/>
      <c r="I355" s="266"/>
      <c r="J355" s="41"/>
      <c r="K355" s="41"/>
      <c r="L355" s="45"/>
      <c r="M355" s="267"/>
      <c r="N355" s="268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192</v>
      </c>
      <c r="AU355" s="18" t="s">
        <v>144</v>
      </c>
    </row>
    <row r="356" s="13" customFormat="1">
      <c r="A356" s="13"/>
      <c r="B356" s="232"/>
      <c r="C356" s="233"/>
      <c r="D356" s="234" t="s">
        <v>145</v>
      </c>
      <c r="E356" s="235" t="s">
        <v>1</v>
      </c>
      <c r="F356" s="236" t="s">
        <v>552</v>
      </c>
      <c r="G356" s="233"/>
      <c r="H356" s="237">
        <v>11.442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145</v>
      </c>
      <c r="AU356" s="243" t="s">
        <v>144</v>
      </c>
      <c r="AV356" s="13" t="s">
        <v>83</v>
      </c>
      <c r="AW356" s="13" t="s">
        <v>30</v>
      </c>
      <c r="AX356" s="13" t="s">
        <v>73</v>
      </c>
      <c r="AY356" s="243" t="s">
        <v>134</v>
      </c>
    </row>
    <row r="357" s="14" customFormat="1">
      <c r="A357" s="14"/>
      <c r="B357" s="244"/>
      <c r="C357" s="245"/>
      <c r="D357" s="234" t="s">
        <v>145</v>
      </c>
      <c r="E357" s="246" t="s">
        <v>1</v>
      </c>
      <c r="F357" s="247" t="s">
        <v>147</v>
      </c>
      <c r="G357" s="245"/>
      <c r="H357" s="248">
        <v>11.442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145</v>
      </c>
      <c r="AU357" s="254" t="s">
        <v>144</v>
      </c>
      <c r="AV357" s="14" t="s">
        <v>143</v>
      </c>
      <c r="AW357" s="14" t="s">
        <v>30</v>
      </c>
      <c r="AX357" s="14" t="s">
        <v>81</v>
      </c>
      <c r="AY357" s="254" t="s">
        <v>134</v>
      </c>
    </row>
    <row r="358" s="2" customFormat="1" ht="16.5" customHeight="1">
      <c r="A358" s="39"/>
      <c r="B358" s="40"/>
      <c r="C358" s="219" t="s">
        <v>553</v>
      </c>
      <c r="D358" s="219" t="s">
        <v>139</v>
      </c>
      <c r="E358" s="220" t="s">
        <v>323</v>
      </c>
      <c r="F358" s="221" t="s">
        <v>324</v>
      </c>
      <c r="G358" s="222" t="s">
        <v>233</v>
      </c>
      <c r="H358" s="223">
        <v>1.413</v>
      </c>
      <c r="I358" s="224"/>
      <c r="J358" s="225">
        <f>ROUND(I358*H358,2)</f>
        <v>0</v>
      </c>
      <c r="K358" s="221" t="s">
        <v>1</v>
      </c>
      <c r="L358" s="45"/>
      <c r="M358" s="226" t="s">
        <v>1</v>
      </c>
      <c r="N358" s="227" t="s">
        <v>38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202</v>
      </c>
      <c r="AT358" s="230" t="s">
        <v>139</v>
      </c>
      <c r="AU358" s="230" t="s">
        <v>144</v>
      </c>
      <c r="AY358" s="18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81</v>
      </c>
      <c r="BK358" s="231">
        <f>ROUND(I358*H358,2)</f>
        <v>0</v>
      </c>
      <c r="BL358" s="18" t="s">
        <v>202</v>
      </c>
      <c r="BM358" s="230" t="s">
        <v>325</v>
      </c>
    </row>
    <row r="359" s="13" customFormat="1">
      <c r="A359" s="13"/>
      <c r="B359" s="232"/>
      <c r="C359" s="233"/>
      <c r="D359" s="234" t="s">
        <v>145</v>
      </c>
      <c r="E359" s="235" t="s">
        <v>1</v>
      </c>
      <c r="F359" s="236" t="s">
        <v>554</v>
      </c>
      <c r="G359" s="233"/>
      <c r="H359" s="237">
        <v>1.413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145</v>
      </c>
      <c r="AU359" s="243" t="s">
        <v>144</v>
      </c>
      <c r="AV359" s="13" t="s">
        <v>83</v>
      </c>
      <c r="AW359" s="13" t="s">
        <v>30</v>
      </c>
      <c r="AX359" s="13" t="s">
        <v>73</v>
      </c>
      <c r="AY359" s="243" t="s">
        <v>134</v>
      </c>
    </row>
    <row r="360" s="14" customFormat="1">
      <c r="A360" s="14"/>
      <c r="B360" s="244"/>
      <c r="C360" s="245"/>
      <c r="D360" s="234" t="s">
        <v>145</v>
      </c>
      <c r="E360" s="246" t="s">
        <v>1</v>
      </c>
      <c r="F360" s="247" t="s">
        <v>147</v>
      </c>
      <c r="G360" s="245"/>
      <c r="H360" s="248">
        <v>1.413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145</v>
      </c>
      <c r="AU360" s="254" t="s">
        <v>144</v>
      </c>
      <c r="AV360" s="14" t="s">
        <v>143</v>
      </c>
      <c r="AW360" s="14" t="s">
        <v>30</v>
      </c>
      <c r="AX360" s="14" t="s">
        <v>81</v>
      </c>
      <c r="AY360" s="254" t="s">
        <v>134</v>
      </c>
    </row>
    <row r="361" s="2" customFormat="1" ht="16.5" customHeight="1">
      <c r="A361" s="39"/>
      <c r="B361" s="40"/>
      <c r="C361" s="255" t="s">
        <v>482</v>
      </c>
      <c r="D361" s="255" t="s">
        <v>188</v>
      </c>
      <c r="E361" s="256" t="s">
        <v>328</v>
      </c>
      <c r="F361" s="257" t="s">
        <v>329</v>
      </c>
      <c r="G361" s="258" t="s">
        <v>233</v>
      </c>
      <c r="H361" s="259">
        <v>1.413</v>
      </c>
      <c r="I361" s="260"/>
      <c r="J361" s="261">
        <f>ROUND(I361*H361,2)</f>
        <v>0</v>
      </c>
      <c r="K361" s="257" t="s">
        <v>1</v>
      </c>
      <c r="L361" s="262"/>
      <c r="M361" s="263" t="s">
        <v>1</v>
      </c>
      <c r="N361" s="264" t="s">
        <v>38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261</v>
      </c>
      <c r="AT361" s="230" t="s">
        <v>188</v>
      </c>
      <c r="AU361" s="230" t="s">
        <v>144</v>
      </c>
      <c r="AY361" s="18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81</v>
      </c>
      <c r="BK361" s="231">
        <f>ROUND(I361*H361,2)</f>
        <v>0</v>
      </c>
      <c r="BL361" s="18" t="s">
        <v>202</v>
      </c>
      <c r="BM361" s="230" t="s">
        <v>330</v>
      </c>
    </row>
    <row r="362" s="13" customFormat="1">
      <c r="A362" s="13"/>
      <c r="B362" s="232"/>
      <c r="C362" s="233"/>
      <c r="D362" s="234" t="s">
        <v>145</v>
      </c>
      <c r="E362" s="235" t="s">
        <v>1</v>
      </c>
      <c r="F362" s="236" t="s">
        <v>554</v>
      </c>
      <c r="G362" s="233"/>
      <c r="H362" s="237">
        <v>1.413</v>
      </c>
      <c r="I362" s="238"/>
      <c r="J362" s="233"/>
      <c r="K362" s="233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145</v>
      </c>
      <c r="AU362" s="243" t="s">
        <v>144</v>
      </c>
      <c r="AV362" s="13" t="s">
        <v>83</v>
      </c>
      <c r="AW362" s="13" t="s">
        <v>30</v>
      </c>
      <c r="AX362" s="13" t="s">
        <v>73</v>
      </c>
      <c r="AY362" s="243" t="s">
        <v>134</v>
      </c>
    </row>
    <row r="363" s="14" customFormat="1">
      <c r="A363" s="14"/>
      <c r="B363" s="244"/>
      <c r="C363" s="245"/>
      <c r="D363" s="234" t="s">
        <v>145</v>
      </c>
      <c r="E363" s="246" t="s">
        <v>1</v>
      </c>
      <c r="F363" s="247" t="s">
        <v>147</v>
      </c>
      <c r="G363" s="245"/>
      <c r="H363" s="248">
        <v>1.413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145</v>
      </c>
      <c r="AU363" s="254" t="s">
        <v>144</v>
      </c>
      <c r="AV363" s="14" t="s">
        <v>143</v>
      </c>
      <c r="AW363" s="14" t="s">
        <v>30</v>
      </c>
      <c r="AX363" s="14" t="s">
        <v>81</v>
      </c>
      <c r="AY363" s="254" t="s">
        <v>134</v>
      </c>
    </row>
    <row r="364" s="2" customFormat="1" ht="24.15" customHeight="1">
      <c r="A364" s="39"/>
      <c r="B364" s="40"/>
      <c r="C364" s="219" t="s">
        <v>555</v>
      </c>
      <c r="D364" s="219" t="s">
        <v>139</v>
      </c>
      <c r="E364" s="220" t="s">
        <v>332</v>
      </c>
      <c r="F364" s="221" t="s">
        <v>333</v>
      </c>
      <c r="G364" s="222" t="s">
        <v>279</v>
      </c>
      <c r="H364" s="223">
        <v>201.59999999999999</v>
      </c>
      <c r="I364" s="224"/>
      <c r="J364" s="225">
        <f>ROUND(I364*H364,2)</f>
        <v>0</v>
      </c>
      <c r="K364" s="221" t="s">
        <v>243</v>
      </c>
      <c r="L364" s="45"/>
      <c r="M364" s="226" t="s">
        <v>1</v>
      </c>
      <c r="N364" s="227" t="s">
        <v>38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202</v>
      </c>
      <c r="AT364" s="230" t="s">
        <v>139</v>
      </c>
      <c r="AU364" s="230" t="s">
        <v>144</v>
      </c>
      <c r="AY364" s="18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81</v>
      </c>
      <c r="BK364" s="231">
        <f>ROUND(I364*H364,2)</f>
        <v>0</v>
      </c>
      <c r="BL364" s="18" t="s">
        <v>202</v>
      </c>
      <c r="BM364" s="230" t="s">
        <v>334</v>
      </c>
    </row>
    <row r="365" s="13" customFormat="1">
      <c r="A365" s="13"/>
      <c r="B365" s="232"/>
      <c r="C365" s="233"/>
      <c r="D365" s="234" t="s">
        <v>145</v>
      </c>
      <c r="E365" s="235" t="s">
        <v>1</v>
      </c>
      <c r="F365" s="236" t="s">
        <v>556</v>
      </c>
      <c r="G365" s="233"/>
      <c r="H365" s="237">
        <v>201.59999999999999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145</v>
      </c>
      <c r="AU365" s="243" t="s">
        <v>144</v>
      </c>
      <c r="AV365" s="13" t="s">
        <v>83</v>
      </c>
      <c r="AW365" s="13" t="s">
        <v>30</v>
      </c>
      <c r="AX365" s="13" t="s">
        <v>73</v>
      </c>
      <c r="AY365" s="243" t="s">
        <v>134</v>
      </c>
    </row>
    <row r="366" s="14" customFormat="1">
      <c r="A366" s="14"/>
      <c r="B366" s="244"/>
      <c r="C366" s="245"/>
      <c r="D366" s="234" t="s">
        <v>145</v>
      </c>
      <c r="E366" s="246" t="s">
        <v>1</v>
      </c>
      <c r="F366" s="247" t="s">
        <v>147</v>
      </c>
      <c r="G366" s="245"/>
      <c r="H366" s="248">
        <v>201.59999999999999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145</v>
      </c>
      <c r="AU366" s="254" t="s">
        <v>144</v>
      </c>
      <c r="AV366" s="14" t="s">
        <v>143</v>
      </c>
      <c r="AW366" s="14" t="s">
        <v>30</v>
      </c>
      <c r="AX366" s="14" t="s">
        <v>81</v>
      </c>
      <c r="AY366" s="254" t="s">
        <v>134</v>
      </c>
    </row>
    <row r="367" s="2" customFormat="1" ht="16.5" customHeight="1">
      <c r="A367" s="39"/>
      <c r="B367" s="40"/>
      <c r="C367" s="219" t="s">
        <v>486</v>
      </c>
      <c r="D367" s="219" t="s">
        <v>139</v>
      </c>
      <c r="E367" s="220" t="s">
        <v>557</v>
      </c>
      <c r="F367" s="221" t="s">
        <v>558</v>
      </c>
      <c r="G367" s="222" t="s">
        <v>559</v>
      </c>
      <c r="H367" s="223">
        <v>1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38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202</v>
      </c>
      <c r="AT367" s="230" t="s">
        <v>139</v>
      </c>
      <c r="AU367" s="230" t="s">
        <v>144</v>
      </c>
      <c r="AY367" s="18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81</v>
      </c>
      <c r="BK367" s="231">
        <f>ROUND(I367*H367,2)</f>
        <v>0</v>
      </c>
      <c r="BL367" s="18" t="s">
        <v>202</v>
      </c>
      <c r="BM367" s="230" t="s">
        <v>560</v>
      </c>
    </row>
    <row r="368" s="2" customFormat="1" ht="21.75" customHeight="1">
      <c r="A368" s="39"/>
      <c r="B368" s="40"/>
      <c r="C368" s="219" t="s">
        <v>561</v>
      </c>
      <c r="D368" s="219" t="s">
        <v>139</v>
      </c>
      <c r="E368" s="220" t="s">
        <v>562</v>
      </c>
      <c r="F368" s="221" t="s">
        <v>563</v>
      </c>
      <c r="G368" s="222" t="s">
        <v>150</v>
      </c>
      <c r="H368" s="223">
        <v>6</v>
      </c>
      <c r="I368" s="224"/>
      <c r="J368" s="225">
        <f>ROUND(I368*H368,2)</f>
        <v>0</v>
      </c>
      <c r="K368" s="221" t="s">
        <v>1</v>
      </c>
      <c r="L368" s="45"/>
      <c r="M368" s="226" t="s">
        <v>1</v>
      </c>
      <c r="N368" s="227" t="s">
        <v>38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202</v>
      </c>
      <c r="AT368" s="230" t="s">
        <v>139</v>
      </c>
      <c r="AU368" s="230" t="s">
        <v>144</v>
      </c>
      <c r="AY368" s="18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81</v>
      </c>
      <c r="BK368" s="231">
        <f>ROUND(I368*H368,2)</f>
        <v>0</v>
      </c>
      <c r="BL368" s="18" t="s">
        <v>202</v>
      </c>
      <c r="BM368" s="230" t="s">
        <v>564</v>
      </c>
    </row>
    <row r="369" s="13" customFormat="1">
      <c r="A369" s="13"/>
      <c r="B369" s="232"/>
      <c r="C369" s="233"/>
      <c r="D369" s="234" t="s">
        <v>145</v>
      </c>
      <c r="E369" s="235" t="s">
        <v>1</v>
      </c>
      <c r="F369" s="236" t="s">
        <v>565</v>
      </c>
      <c r="G369" s="233"/>
      <c r="H369" s="237">
        <v>6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145</v>
      </c>
      <c r="AU369" s="243" t="s">
        <v>144</v>
      </c>
      <c r="AV369" s="13" t="s">
        <v>83</v>
      </c>
      <c r="AW369" s="13" t="s">
        <v>30</v>
      </c>
      <c r="AX369" s="13" t="s">
        <v>73</v>
      </c>
      <c r="AY369" s="243" t="s">
        <v>134</v>
      </c>
    </row>
    <row r="370" s="14" customFormat="1">
      <c r="A370" s="14"/>
      <c r="B370" s="244"/>
      <c r="C370" s="245"/>
      <c r="D370" s="234" t="s">
        <v>145</v>
      </c>
      <c r="E370" s="246" t="s">
        <v>1</v>
      </c>
      <c r="F370" s="247" t="s">
        <v>147</v>
      </c>
      <c r="G370" s="245"/>
      <c r="H370" s="248">
        <v>6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145</v>
      </c>
      <c r="AU370" s="254" t="s">
        <v>144</v>
      </c>
      <c r="AV370" s="14" t="s">
        <v>143</v>
      </c>
      <c r="AW370" s="14" t="s">
        <v>30</v>
      </c>
      <c r="AX370" s="14" t="s">
        <v>81</v>
      </c>
      <c r="AY370" s="254" t="s">
        <v>134</v>
      </c>
    </row>
    <row r="371" s="2" customFormat="1" ht="16.5" customHeight="1">
      <c r="A371" s="39"/>
      <c r="B371" s="40"/>
      <c r="C371" s="255" t="s">
        <v>490</v>
      </c>
      <c r="D371" s="255" t="s">
        <v>188</v>
      </c>
      <c r="E371" s="256" t="s">
        <v>337</v>
      </c>
      <c r="F371" s="257" t="s">
        <v>338</v>
      </c>
      <c r="G371" s="258" t="s">
        <v>142</v>
      </c>
      <c r="H371" s="259">
        <v>53.5</v>
      </c>
      <c r="I371" s="260"/>
      <c r="J371" s="261">
        <f>ROUND(I371*H371,2)</f>
        <v>0</v>
      </c>
      <c r="K371" s="257" t="s">
        <v>1</v>
      </c>
      <c r="L371" s="262"/>
      <c r="M371" s="263" t="s">
        <v>1</v>
      </c>
      <c r="N371" s="264" t="s">
        <v>38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261</v>
      </c>
      <c r="AT371" s="230" t="s">
        <v>188</v>
      </c>
      <c r="AU371" s="230" t="s">
        <v>144</v>
      </c>
      <c r="AY371" s="18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81</v>
      </c>
      <c r="BK371" s="231">
        <f>ROUND(I371*H371,2)</f>
        <v>0</v>
      </c>
      <c r="BL371" s="18" t="s">
        <v>202</v>
      </c>
      <c r="BM371" s="230" t="s">
        <v>339</v>
      </c>
    </row>
    <row r="372" s="13" customFormat="1">
      <c r="A372" s="13"/>
      <c r="B372" s="232"/>
      <c r="C372" s="233"/>
      <c r="D372" s="234" t="s">
        <v>145</v>
      </c>
      <c r="E372" s="235" t="s">
        <v>1</v>
      </c>
      <c r="F372" s="236" t="s">
        <v>566</v>
      </c>
      <c r="G372" s="233"/>
      <c r="H372" s="237">
        <v>48</v>
      </c>
      <c r="I372" s="238"/>
      <c r="J372" s="233"/>
      <c r="K372" s="233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145</v>
      </c>
      <c r="AU372" s="243" t="s">
        <v>144</v>
      </c>
      <c r="AV372" s="13" t="s">
        <v>83</v>
      </c>
      <c r="AW372" s="13" t="s">
        <v>30</v>
      </c>
      <c r="AX372" s="13" t="s">
        <v>73</v>
      </c>
      <c r="AY372" s="243" t="s">
        <v>134</v>
      </c>
    </row>
    <row r="373" s="13" customFormat="1">
      <c r="A373" s="13"/>
      <c r="B373" s="232"/>
      <c r="C373" s="233"/>
      <c r="D373" s="234" t="s">
        <v>145</v>
      </c>
      <c r="E373" s="235" t="s">
        <v>1</v>
      </c>
      <c r="F373" s="236" t="s">
        <v>567</v>
      </c>
      <c r="G373" s="233"/>
      <c r="H373" s="237">
        <v>2.5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145</v>
      </c>
      <c r="AU373" s="243" t="s">
        <v>144</v>
      </c>
      <c r="AV373" s="13" t="s">
        <v>83</v>
      </c>
      <c r="AW373" s="13" t="s">
        <v>30</v>
      </c>
      <c r="AX373" s="13" t="s">
        <v>73</v>
      </c>
      <c r="AY373" s="243" t="s">
        <v>134</v>
      </c>
    </row>
    <row r="374" s="13" customFormat="1">
      <c r="A374" s="13"/>
      <c r="B374" s="232"/>
      <c r="C374" s="233"/>
      <c r="D374" s="234" t="s">
        <v>145</v>
      </c>
      <c r="E374" s="235" t="s">
        <v>1</v>
      </c>
      <c r="F374" s="236" t="s">
        <v>340</v>
      </c>
      <c r="G374" s="233"/>
      <c r="H374" s="237">
        <v>3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145</v>
      </c>
      <c r="AU374" s="243" t="s">
        <v>144</v>
      </c>
      <c r="AV374" s="13" t="s">
        <v>83</v>
      </c>
      <c r="AW374" s="13" t="s">
        <v>30</v>
      </c>
      <c r="AX374" s="13" t="s">
        <v>73</v>
      </c>
      <c r="AY374" s="243" t="s">
        <v>134</v>
      </c>
    </row>
    <row r="375" s="14" customFormat="1">
      <c r="A375" s="14"/>
      <c r="B375" s="244"/>
      <c r="C375" s="245"/>
      <c r="D375" s="234" t="s">
        <v>145</v>
      </c>
      <c r="E375" s="246" t="s">
        <v>1</v>
      </c>
      <c r="F375" s="247" t="s">
        <v>147</v>
      </c>
      <c r="G375" s="245"/>
      <c r="H375" s="248">
        <v>53.5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145</v>
      </c>
      <c r="AU375" s="254" t="s">
        <v>144</v>
      </c>
      <c r="AV375" s="14" t="s">
        <v>143</v>
      </c>
      <c r="AW375" s="14" t="s">
        <v>30</v>
      </c>
      <c r="AX375" s="14" t="s">
        <v>81</v>
      </c>
      <c r="AY375" s="254" t="s">
        <v>134</v>
      </c>
    </row>
    <row r="376" s="2" customFormat="1" ht="16.5" customHeight="1">
      <c r="A376" s="39"/>
      <c r="B376" s="40"/>
      <c r="C376" s="219" t="s">
        <v>568</v>
      </c>
      <c r="D376" s="219" t="s">
        <v>139</v>
      </c>
      <c r="E376" s="220" t="s">
        <v>569</v>
      </c>
      <c r="F376" s="221" t="s">
        <v>570</v>
      </c>
      <c r="G376" s="222" t="s">
        <v>233</v>
      </c>
      <c r="H376" s="223">
        <v>1.998</v>
      </c>
      <c r="I376" s="224"/>
      <c r="J376" s="225">
        <f>ROUND(I376*H376,2)</f>
        <v>0</v>
      </c>
      <c r="K376" s="221" t="s">
        <v>1</v>
      </c>
      <c r="L376" s="45"/>
      <c r="M376" s="226" t="s">
        <v>1</v>
      </c>
      <c r="N376" s="227" t="s">
        <v>38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202</v>
      </c>
      <c r="AT376" s="230" t="s">
        <v>139</v>
      </c>
      <c r="AU376" s="230" t="s">
        <v>144</v>
      </c>
      <c r="AY376" s="18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81</v>
      </c>
      <c r="BK376" s="231">
        <f>ROUND(I376*H376,2)</f>
        <v>0</v>
      </c>
      <c r="BL376" s="18" t="s">
        <v>202</v>
      </c>
      <c r="BM376" s="230" t="s">
        <v>571</v>
      </c>
    </row>
    <row r="377" s="13" customFormat="1">
      <c r="A377" s="13"/>
      <c r="B377" s="232"/>
      <c r="C377" s="233"/>
      <c r="D377" s="234" t="s">
        <v>145</v>
      </c>
      <c r="E377" s="235" t="s">
        <v>1</v>
      </c>
      <c r="F377" s="236" t="s">
        <v>572</v>
      </c>
      <c r="G377" s="233"/>
      <c r="H377" s="237">
        <v>0.33900000000000002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145</v>
      </c>
      <c r="AU377" s="243" t="s">
        <v>144</v>
      </c>
      <c r="AV377" s="13" t="s">
        <v>83</v>
      </c>
      <c r="AW377" s="13" t="s">
        <v>30</v>
      </c>
      <c r="AX377" s="13" t="s">
        <v>73</v>
      </c>
      <c r="AY377" s="243" t="s">
        <v>134</v>
      </c>
    </row>
    <row r="378" s="13" customFormat="1">
      <c r="A378" s="13"/>
      <c r="B378" s="232"/>
      <c r="C378" s="233"/>
      <c r="D378" s="234" t="s">
        <v>145</v>
      </c>
      <c r="E378" s="235" t="s">
        <v>1</v>
      </c>
      <c r="F378" s="236" t="s">
        <v>573</v>
      </c>
      <c r="G378" s="233"/>
      <c r="H378" s="237">
        <v>1.659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145</v>
      </c>
      <c r="AU378" s="243" t="s">
        <v>144</v>
      </c>
      <c r="AV378" s="13" t="s">
        <v>83</v>
      </c>
      <c r="AW378" s="13" t="s">
        <v>30</v>
      </c>
      <c r="AX378" s="13" t="s">
        <v>73</v>
      </c>
      <c r="AY378" s="243" t="s">
        <v>134</v>
      </c>
    </row>
    <row r="379" s="14" customFormat="1">
      <c r="A379" s="14"/>
      <c r="B379" s="244"/>
      <c r="C379" s="245"/>
      <c r="D379" s="234" t="s">
        <v>145</v>
      </c>
      <c r="E379" s="246" t="s">
        <v>1</v>
      </c>
      <c r="F379" s="247" t="s">
        <v>147</v>
      </c>
      <c r="G379" s="245"/>
      <c r="H379" s="248">
        <v>1.998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145</v>
      </c>
      <c r="AU379" s="254" t="s">
        <v>144</v>
      </c>
      <c r="AV379" s="14" t="s">
        <v>143</v>
      </c>
      <c r="AW379" s="14" t="s">
        <v>30</v>
      </c>
      <c r="AX379" s="14" t="s">
        <v>81</v>
      </c>
      <c r="AY379" s="254" t="s">
        <v>134</v>
      </c>
    </row>
    <row r="380" s="2" customFormat="1" ht="16.5" customHeight="1">
      <c r="A380" s="39"/>
      <c r="B380" s="40"/>
      <c r="C380" s="255" t="s">
        <v>197</v>
      </c>
      <c r="D380" s="255" t="s">
        <v>188</v>
      </c>
      <c r="E380" s="256" t="s">
        <v>574</v>
      </c>
      <c r="F380" s="257" t="s">
        <v>575</v>
      </c>
      <c r="G380" s="258" t="s">
        <v>233</v>
      </c>
      <c r="H380" s="259">
        <v>1.998</v>
      </c>
      <c r="I380" s="260"/>
      <c r="J380" s="261">
        <f>ROUND(I380*H380,2)</f>
        <v>0</v>
      </c>
      <c r="K380" s="257" t="s">
        <v>1</v>
      </c>
      <c r="L380" s="262"/>
      <c r="M380" s="263" t="s">
        <v>1</v>
      </c>
      <c r="N380" s="264" t="s">
        <v>38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261</v>
      </c>
      <c r="AT380" s="230" t="s">
        <v>188</v>
      </c>
      <c r="AU380" s="230" t="s">
        <v>144</v>
      </c>
      <c r="AY380" s="18" t="s">
        <v>134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81</v>
      </c>
      <c r="BK380" s="231">
        <f>ROUND(I380*H380,2)</f>
        <v>0</v>
      </c>
      <c r="BL380" s="18" t="s">
        <v>202</v>
      </c>
      <c r="BM380" s="230" t="s">
        <v>576</v>
      </c>
    </row>
    <row r="381" s="13" customFormat="1">
      <c r="A381" s="13"/>
      <c r="B381" s="232"/>
      <c r="C381" s="233"/>
      <c r="D381" s="234" t="s">
        <v>145</v>
      </c>
      <c r="E381" s="235" t="s">
        <v>1</v>
      </c>
      <c r="F381" s="236" t="s">
        <v>572</v>
      </c>
      <c r="G381" s="233"/>
      <c r="H381" s="237">
        <v>0.33900000000000002</v>
      </c>
      <c r="I381" s="238"/>
      <c r="J381" s="233"/>
      <c r="K381" s="233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145</v>
      </c>
      <c r="AU381" s="243" t="s">
        <v>144</v>
      </c>
      <c r="AV381" s="13" t="s">
        <v>83</v>
      </c>
      <c r="AW381" s="13" t="s">
        <v>30</v>
      </c>
      <c r="AX381" s="13" t="s">
        <v>73</v>
      </c>
      <c r="AY381" s="243" t="s">
        <v>134</v>
      </c>
    </row>
    <row r="382" s="13" customFormat="1">
      <c r="A382" s="13"/>
      <c r="B382" s="232"/>
      <c r="C382" s="233"/>
      <c r="D382" s="234" t="s">
        <v>145</v>
      </c>
      <c r="E382" s="235" t="s">
        <v>1</v>
      </c>
      <c r="F382" s="236" t="s">
        <v>573</v>
      </c>
      <c r="G382" s="233"/>
      <c r="H382" s="237">
        <v>1.659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145</v>
      </c>
      <c r="AU382" s="243" t="s">
        <v>144</v>
      </c>
      <c r="AV382" s="13" t="s">
        <v>83</v>
      </c>
      <c r="AW382" s="13" t="s">
        <v>30</v>
      </c>
      <c r="AX382" s="13" t="s">
        <v>73</v>
      </c>
      <c r="AY382" s="243" t="s">
        <v>134</v>
      </c>
    </row>
    <row r="383" s="14" customFormat="1">
      <c r="A383" s="14"/>
      <c r="B383" s="244"/>
      <c r="C383" s="245"/>
      <c r="D383" s="234" t="s">
        <v>145</v>
      </c>
      <c r="E383" s="246" t="s">
        <v>1</v>
      </c>
      <c r="F383" s="247" t="s">
        <v>147</v>
      </c>
      <c r="G383" s="245"/>
      <c r="H383" s="248">
        <v>1.998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145</v>
      </c>
      <c r="AU383" s="254" t="s">
        <v>144</v>
      </c>
      <c r="AV383" s="14" t="s">
        <v>143</v>
      </c>
      <c r="AW383" s="14" t="s">
        <v>30</v>
      </c>
      <c r="AX383" s="14" t="s">
        <v>81</v>
      </c>
      <c r="AY383" s="254" t="s">
        <v>134</v>
      </c>
    </row>
    <row r="384" s="12" customFormat="1" ht="20.88" customHeight="1">
      <c r="A384" s="12"/>
      <c r="B384" s="203"/>
      <c r="C384" s="204"/>
      <c r="D384" s="205" t="s">
        <v>72</v>
      </c>
      <c r="E384" s="217" t="s">
        <v>343</v>
      </c>
      <c r="F384" s="217" t="s">
        <v>344</v>
      </c>
      <c r="G384" s="204"/>
      <c r="H384" s="204"/>
      <c r="I384" s="207"/>
      <c r="J384" s="218">
        <f>BK384</f>
        <v>0</v>
      </c>
      <c r="K384" s="204"/>
      <c r="L384" s="209"/>
      <c r="M384" s="210"/>
      <c r="N384" s="211"/>
      <c r="O384" s="211"/>
      <c r="P384" s="212">
        <f>SUM(P385:P407)</f>
        <v>0</v>
      </c>
      <c r="Q384" s="211"/>
      <c r="R384" s="212">
        <f>SUM(R385:R407)</f>
        <v>0</v>
      </c>
      <c r="S384" s="211"/>
      <c r="T384" s="213">
        <f>SUM(T385:T407)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4" t="s">
        <v>81</v>
      </c>
      <c r="AT384" s="215" t="s">
        <v>72</v>
      </c>
      <c r="AU384" s="215" t="s">
        <v>83</v>
      </c>
      <c r="AY384" s="214" t="s">
        <v>134</v>
      </c>
      <c r="BK384" s="216">
        <f>SUM(BK385:BK407)</f>
        <v>0</v>
      </c>
    </row>
    <row r="385" s="2" customFormat="1" ht="16.5" customHeight="1">
      <c r="A385" s="39"/>
      <c r="B385" s="40"/>
      <c r="C385" s="219" t="s">
        <v>577</v>
      </c>
      <c r="D385" s="219" t="s">
        <v>139</v>
      </c>
      <c r="E385" s="220" t="s">
        <v>578</v>
      </c>
      <c r="F385" s="221" t="s">
        <v>579</v>
      </c>
      <c r="G385" s="222" t="s">
        <v>150</v>
      </c>
      <c r="H385" s="223">
        <v>2</v>
      </c>
      <c r="I385" s="224"/>
      <c r="J385" s="225">
        <f>ROUND(I385*H385,2)</f>
        <v>0</v>
      </c>
      <c r="K385" s="221" t="s">
        <v>1</v>
      </c>
      <c r="L385" s="45"/>
      <c r="M385" s="226" t="s">
        <v>1</v>
      </c>
      <c r="N385" s="227" t="s">
        <v>38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143</v>
      </c>
      <c r="AT385" s="230" t="s">
        <v>139</v>
      </c>
      <c r="AU385" s="230" t="s">
        <v>144</v>
      </c>
      <c r="AY385" s="18" t="s">
        <v>134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81</v>
      </c>
      <c r="BK385" s="231">
        <f>ROUND(I385*H385,2)</f>
        <v>0</v>
      </c>
      <c r="BL385" s="18" t="s">
        <v>143</v>
      </c>
      <c r="BM385" s="230" t="s">
        <v>580</v>
      </c>
    </row>
    <row r="386" s="2" customFormat="1">
      <c r="A386" s="39"/>
      <c r="B386" s="40"/>
      <c r="C386" s="41"/>
      <c r="D386" s="234" t="s">
        <v>192</v>
      </c>
      <c r="E386" s="41"/>
      <c r="F386" s="265" t="s">
        <v>581</v>
      </c>
      <c r="G386" s="41"/>
      <c r="H386" s="41"/>
      <c r="I386" s="266"/>
      <c r="J386" s="41"/>
      <c r="K386" s="41"/>
      <c r="L386" s="45"/>
      <c r="M386" s="267"/>
      <c r="N386" s="268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192</v>
      </c>
      <c r="AU386" s="18" t="s">
        <v>144</v>
      </c>
    </row>
    <row r="387" s="2" customFormat="1" ht="16.5" customHeight="1">
      <c r="A387" s="39"/>
      <c r="B387" s="40"/>
      <c r="C387" s="255" t="s">
        <v>202</v>
      </c>
      <c r="D387" s="255" t="s">
        <v>188</v>
      </c>
      <c r="E387" s="256" t="s">
        <v>582</v>
      </c>
      <c r="F387" s="257" t="s">
        <v>583</v>
      </c>
      <c r="G387" s="258" t="s">
        <v>150</v>
      </c>
      <c r="H387" s="259">
        <v>2</v>
      </c>
      <c r="I387" s="260"/>
      <c r="J387" s="261">
        <f>ROUND(I387*H387,2)</f>
        <v>0</v>
      </c>
      <c r="K387" s="257" t="s">
        <v>1</v>
      </c>
      <c r="L387" s="262"/>
      <c r="M387" s="263" t="s">
        <v>1</v>
      </c>
      <c r="N387" s="264" t="s">
        <v>38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183</v>
      </c>
      <c r="AT387" s="230" t="s">
        <v>188</v>
      </c>
      <c r="AU387" s="230" t="s">
        <v>144</v>
      </c>
      <c r="AY387" s="18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81</v>
      </c>
      <c r="BK387" s="231">
        <f>ROUND(I387*H387,2)</f>
        <v>0</v>
      </c>
      <c r="BL387" s="18" t="s">
        <v>143</v>
      </c>
      <c r="BM387" s="230" t="s">
        <v>584</v>
      </c>
    </row>
    <row r="388" s="2" customFormat="1" ht="16.5" customHeight="1">
      <c r="A388" s="39"/>
      <c r="B388" s="40"/>
      <c r="C388" s="219" t="s">
        <v>524</v>
      </c>
      <c r="D388" s="219" t="s">
        <v>139</v>
      </c>
      <c r="E388" s="220" t="s">
        <v>585</v>
      </c>
      <c r="F388" s="221" t="s">
        <v>586</v>
      </c>
      <c r="G388" s="222" t="s">
        <v>150</v>
      </c>
      <c r="H388" s="223">
        <v>1</v>
      </c>
      <c r="I388" s="224"/>
      <c r="J388" s="225">
        <f>ROUND(I388*H388,2)</f>
        <v>0</v>
      </c>
      <c r="K388" s="221" t="s">
        <v>1</v>
      </c>
      <c r="L388" s="45"/>
      <c r="M388" s="226" t="s">
        <v>1</v>
      </c>
      <c r="N388" s="227" t="s">
        <v>38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143</v>
      </c>
      <c r="AT388" s="230" t="s">
        <v>139</v>
      </c>
      <c r="AU388" s="230" t="s">
        <v>144</v>
      </c>
      <c r="AY388" s="18" t="s">
        <v>134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81</v>
      </c>
      <c r="BK388" s="231">
        <f>ROUND(I388*H388,2)</f>
        <v>0</v>
      </c>
      <c r="BL388" s="18" t="s">
        <v>143</v>
      </c>
      <c r="BM388" s="230" t="s">
        <v>587</v>
      </c>
    </row>
    <row r="389" s="2" customFormat="1">
      <c r="A389" s="39"/>
      <c r="B389" s="40"/>
      <c r="C389" s="41"/>
      <c r="D389" s="234" t="s">
        <v>192</v>
      </c>
      <c r="E389" s="41"/>
      <c r="F389" s="265" t="s">
        <v>588</v>
      </c>
      <c r="G389" s="41"/>
      <c r="H389" s="41"/>
      <c r="I389" s="266"/>
      <c r="J389" s="41"/>
      <c r="K389" s="41"/>
      <c r="L389" s="45"/>
      <c r="M389" s="267"/>
      <c r="N389" s="268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192</v>
      </c>
      <c r="AU389" s="18" t="s">
        <v>144</v>
      </c>
    </row>
    <row r="390" s="2" customFormat="1" ht="16.5" customHeight="1">
      <c r="A390" s="39"/>
      <c r="B390" s="40"/>
      <c r="C390" s="255" t="s">
        <v>206</v>
      </c>
      <c r="D390" s="255" t="s">
        <v>188</v>
      </c>
      <c r="E390" s="256" t="s">
        <v>589</v>
      </c>
      <c r="F390" s="257" t="s">
        <v>590</v>
      </c>
      <c r="G390" s="258" t="s">
        <v>150</v>
      </c>
      <c r="H390" s="259">
        <v>1</v>
      </c>
      <c r="I390" s="260"/>
      <c r="J390" s="261">
        <f>ROUND(I390*H390,2)</f>
        <v>0</v>
      </c>
      <c r="K390" s="257" t="s">
        <v>1</v>
      </c>
      <c r="L390" s="262"/>
      <c r="M390" s="263" t="s">
        <v>1</v>
      </c>
      <c r="N390" s="264" t="s">
        <v>38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183</v>
      </c>
      <c r="AT390" s="230" t="s">
        <v>188</v>
      </c>
      <c r="AU390" s="230" t="s">
        <v>144</v>
      </c>
      <c r="AY390" s="18" t="s">
        <v>134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81</v>
      </c>
      <c r="BK390" s="231">
        <f>ROUND(I390*H390,2)</f>
        <v>0</v>
      </c>
      <c r="BL390" s="18" t="s">
        <v>143</v>
      </c>
      <c r="BM390" s="230" t="s">
        <v>591</v>
      </c>
    </row>
    <row r="391" s="2" customFormat="1" ht="16.5" customHeight="1">
      <c r="A391" s="39"/>
      <c r="B391" s="40"/>
      <c r="C391" s="219" t="s">
        <v>592</v>
      </c>
      <c r="D391" s="219" t="s">
        <v>139</v>
      </c>
      <c r="E391" s="220" t="s">
        <v>593</v>
      </c>
      <c r="F391" s="221" t="s">
        <v>594</v>
      </c>
      <c r="G391" s="222" t="s">
        <v>142</v>
      </c>
      <c r="H391" s="223">
        <v>15.4</v>
      </c>
      <c r="I391" s="224"/>
      <c r="J391" s="225">
        <f>ROUND(I391*H391,2)</f>
        <v>0</v>
      </c>
      <c r="K391" s="221" t="s">
        <v>1</v>
      </c>
      <c r="L391" s="45"/>
      <c r="M391" s="226" t="s">
        <v>1</v>
      </c>
      <c r="N391" s="227" t="s">
        <v>38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143</v>
      </c>
      <c r="AT391" s="230" t="s">
        <v>139</v>
      </c>
      <c r="AU391" s="230" t="s">
        <v>144</v>
      </c>
      <c r="AY391" s="18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81</v>
      </c>
      <c r="BK391" s="231">
        <f>ROUND(I391*H391,2)</f>
        <v>0</v>
      </c>
      <c r="BL391" s="18" t="s">
        <v>143</v>
      </c>
      <c r="BM391" s="230" t="s">
        <v>595</v>
      </c>
    </row>
    <row r="392" s="2" customFormat="1">
      <c r="A392" s="39"/>
      <c r="B392" s="40"/>
      <c r="C392" s="41"/>
      <c r="D392" s="234" t="s">
        <v>192</v>
      </c>
      <c r="E392" s="41"/>
      <c r="F392" s="265" t="s">
        <v>596</v>
      </c>
      <c r="G392" s="41"/>
      <c r="H392" s="41"/>
      <c r="I392" s="266"/>
      <c r="J392" s="41"/>
      <c r="K392" s="41"/>
      <c r="L392" s="45"/>
      <c r="M392" s="267"/>
      <c r="N392" s="268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192</v>
      </c>
      <c r="AU392" s="18" t="s">
        <v>144</v>
      </c>
    </row>
    <row r="393" s="13" customFormat="1">
      <c r="A393" s="13"/>
      <c r="B393" s="232"/>
      <c r="C393" s="233"/>
      <c r="D393" s="234" t="s">
        <v>145</v>
      </c>
      <c r="E393" s="235" t="s">
        <v>1</v>
      </c>
      <c r="F393" s="236" t="s">
        <v>597</v>
      </c>
      <c r="G393" s="233"/>
      <c r="H393" s="237">
        <v>15.4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145</v>
      </c>
      <c r="AU393" s="243" t="s">
        <v>144</v>
      </c>
      <c r="AV393" s="13" t="s">
        <v>83</v>
      </c>
      <c r="AW393" s="13" t="s">
        <v>30</v>
      </c>
      <c r="AX393" s="13" t="s">
        <v>73</v>
      </c>
      <c r="AY393" s="243" t="s">
        <v>134</v>
      </c>
    </row>
    <row r="394" s="14" customFormat="1">
      <c r="A394" s="14"/>
      <c r="B394" s="244"/>
      <c r="C394" s="245"/>
      <c r="D394" s="234" t="s">
        <v>145</v>
      </c>
      <c r="E394" s="246" t="s">
        <v>1</v>
      </c>
      <c r="F394" s="247" t="s">
        <v>147</v>
      </c>
      <c r="G394" s="245"/>
      <c r="H394" s="248">
        <v>15.4</v>
      </c>
      <c r="I394" s="249"/>
      <c r="J394" s="245"/>
      <c r="K394" s="245"/>
      <c r="L394" s="250"/>
      <c r="M394" s="251"/>
      <c r="N394" s="252"/>
      <c r="O394" s="252"/>
      <c r="P394" s="252"/>
      <c r="Q394" s="252"/>
      <c r="R394" s="252"/>
      <c r="S394" s="252"/>
      <c r="T394" s="25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4" t="s">
        <v>145</v>
      </c>
      <c r="AU394" s="254" t="s">
        <v>144</v>
      </c>
      <c r="AV394" s="14" t="s">
        <v>143</v>
      </c>
      <c r="AW394" s="14" t="s">
        <v>30</v>
      </c>
      <c r="AX394" s="14" t="s">
        <v>81</v>
      </c>
      <c r="AY394" s="254" t="s">
        <v>134</v>
      </c>
    </row>
    <row r="395" s="2" customFormat="1" ht="16.5" customHeight="1">
      <c r="A395" s="39"/>
      <c r="B395" s="40"/>
      <c r="C395" s="255" t="s">
        <v>494</v>
      </c>
      <c r="D395" s="255" t="s">
        <v>188</v>
      </c>
      <c r="E395" s="256" t="s">
        <v>598</v>
      </c>
      <c r="F395" s="257" t="s">
        <v>599</v>
      </c>
      <c r="G395" s="258" t="s">
        <v>142</v>
      </c>
      <c r="H395" s="259">
        <v>15.4</v>
      </c>
      <c r="I395" s="260"/>
      <c r="J395" s="261">
        <f>ROUND(I395*H395,2)</f>
        <v>0</v>
      </c>
      <c r="K395" s="257" t="s">
        <v>1</v>
      </c>
      <c r="L395" s="262"/>
      <c r="M395" s="263" t="s">
        <v>1</v>
      </c>
      <c r="N395" s="264" t="s">
        <v>38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183</v>
      </c>
      <c r="AT395" s="230" t="s">
        <v>188</v>
      </c>
      <c r="AU395" s="230" t="s">
        <v>144</v>
      </c>
      <c r="AY395" s="18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81</v>
      </c>
      <c r="BK395" s="231">
        <f>ROUND(I395*H395,2)</f>
        <v>0</v>
      </c>
      <c r="BL395" s="18" t="s">
        <v>143</v>
      </c>
      <c r="BM395" s="230" t="s">
        <v>600</v>
      </c>
    </row>
    <row r="396" s="13" customFormat="1">
      <c r="A396" s="13"/>
      <c r="B396" s="232"/>
      <c r="C396" s="233"/>
      <c r="D396" s="234" t="s">
        <v>145</v>
      </c>
      <c r="E396" s="235" t="s">
        <v>1</v>
      </c>
      <c r="F396" s="236" t="s">
        <v>597</v>
      </c>
      <c r="G396" s="233"/>
      <c r="H396" s="237">
        <v>15.4</v>
      </c>
      <c r="I396" s="238"/>
      <c r="J396" s="233"/>
      <c r="K396" s="233"/>
      <c r="L396" s="239"/>
      <c r="M396" s="240"/>
      <c r="N396" s="241"/>
      <c r="O396" s="241"/>
      <c r="P396" s="241"/>
      <c r="Q396" s="241"/>
      <c r="R396" s="241"/>
      <c r="S396" s="241"/>
      <c r="T396" s="24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3" t="s">
        <v>145</v>
      </c>
      <c r="AU396" s="243" t="s">
        <v>144</v>
      </c>
      <c r="AV396" s="13" t="s">
        <v>83</v>
      </c>
      <c r="AW396" s="13" t="s">
        <v>30</v>
      </c>
      <c r="AX396" s="13" t="s">
        <v>73</v>
      </c>
      <c r="AY396" s="243" t="s">
        <v>134</v>
      </c>
    </row>
    <row r="397" s="14" customFormat="1">
      <c r="A397" s="14"/>
      <c r="B397" s="244"/>
      <c r="C397" s="245"/>
      <c r="D397" s="234" t="s">
        <v>145</v>
      </c>
      <c r="E397" s="246" t="s">
        <v>1</v>
      </c>
      <c r="F397" s="247" t="s">
        <v>147</v>
      </c>
      <c r="G397" s="245"/>
      <c r="H397" s="248">
        <v>15.4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145</v>
      </c>
      <c r="AU397" s="254" t="s">
        <v>144</v>
      </c>
      <c r="AV397" s="14" t="s">
        <v>143</v>
      </c>
      <c r="AW397" s="14" t="s">
        <v>30</v>
      </c>
      <c r="AX397" s="14" t="s">
        <v>81</v>
      </c>
      <c r="AY397" s="254" t="s">
        <v>134</v>
      </c>
    </row>
    <row r="398" s="2" customFormat="1" ht="16.5" customHeight="1">
      <c r="A398" s="39"/>
      <c r="B398" s="40"/>
      <c r="C398" s="219" t="s">
        <v>601</v>
      </c>
      <c r="D398" s="219" t="s">
        <v>139</v>
      </c>
      <c r="E398" s="220" t="s">
        <v>602</v>
      </c>
      <c r="F398" s="221" t="s">
        <v>603</v>
      </c>
      <c r="G398" s="222" t="s">
        <v>142</v>
      </c>
      <c r="H398" s="223">
        <v>50.600000000000001</v>
      </c>
      <c r="I398" s="224"/>
      <c r="J398" s="225">
        <f>ROUND(I398*H398,2)</f>
        <v>0</v>
      </c>
      <c r="K398" s="221" t="s">
        <v>1</v>
      </c>
      <c r="L398" s="45"/>
      <c r="M398" s="226" t="s">
        <v>1</v>
      </c>
      <c r="N398" s="227" t="s">
        <v>38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143</v>
      </c>
      <c r="AT398" s="230" t="s">
        <v>139</v>
      </c>
      <c r="AU398" s="230" t="s">
        <v>144</v>
      </c>
      <c r="AY398" s="18" t="s">
        <v>134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81</v>
      </c>
      <c r="BK398" s="231">
        <f>ROUND(I398*H398,2)</f>
        <v>0</v>
      </c>
      <c r="BL398" s="18" t="s">
        <v>143</v>
      </c>
      <c r="BM398" s="230" t="s">
        <v>604</v>
      </c>
    </row>
    <row r="399" s="2" customFormat="1">
      <c r="A399" s="39"/>
      <c r="B399" s="40"/>
      <c r="C399" s="41"/>
      <c r="D399" s="234" t="s">
        <v>192</v>
      </c>
      <c r="E399" s="41"/>
      <c r="F399" s="265" t="s">
        <v>605</v>
      </c>
      <c r="G399" s="41"/>
      <c r="H399" s="41"/>
      <c r="I399" s="266"/>
      <c r="J399" s="41"/>
      <c r="K399" s="41"/>
      <c r="L399" s="45"/>
      <c r="M399" s="267"/>
      <c r="N399" s="268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192</v>
      </c>
      <c r="AU399" s="18" t="s">
        <v>144</v>
      </c>
    </row>
    <row r="400" s="13" customFormat="1">
      <c r="A400" s="13"/>
      <c r="B400" s="232"/>
      <c r="C400" s="233"/>
      <c r="D400" s="234" t="s">
        <v>145</v>
      </c>
      <c r="E400" s="235" t="s">
        <v>1</v>
      </c>
      <c r="F400" s="236" t="s">
        <v>606</v>
      </c>
      <c r="G400" s="233"/>
      <c r="H400" s="237">
        <v>50.600000000000001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145</v>
      </c>
      <c r="AU400" s="243" t="s">
        <v>144</v>
      </c>
      <c r="AV400" s="13" t="s">
        <v>83</v>
      </c>
      <c r="AW400" s="13" t="s">
        <v>30</v>
      </c>
      <c r="AX400" s="13" t="s">
        <v>73</v>
      </c>
      <c r="AY400" s="243" t="s">
        <v>134</v>
      </c>
    </row>
    <row r="401" s="14" customFormat="1">
      <c r="A401" s="14"/>
      <c r="B401" s="244"/>
      <c r="C401" s="245"/>
      <c r="D401" s="234" t="s">
        <v>145</v>
      </c>
      <c r="E401" s="246" t="s">
        <v>1</v>
      </c>
      <c r="F401" s="247" t="s">
        <v>147</v>
      </c>
      <c r="G401" s="245"/>
      <c r="H401" s="248">
        <v>50.600000000000001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145</v>
      </c>
      <c r="AU401" s="254" t="s">
        <v>144</v>
      </c>
      <c r="AV401" s="14" t="s">
        <v>143</v>
      </c>
      <c r="AW401" s="14" t="s">
        <v>30</v>
      </c>
      <c r="AX401" s="14" t="s">
        <v>81</v>
      </c>
      <c r="AY401" s="254" t="s">
        <v>134</v>
      </c>
    </row>
    <row r="402" s="2" customFormat="1" ht="16.5" customHeight="1">
      <c r="A402" s="39"/>
      <c r="B402" s="40"/>
      <c r="C402" s="255" t="s">
        <v>498</v>
      </c>
      <c r="D402" s="255" t="s">
        <v>188</v>
      </c>
      <c r="E402" s="256" t="s">
        <v>607</v>
      </c>
      <c r="F402" s="257" t="s">
        <v>608</v>
      </c>
      <c r="G402" s="258" t="s">
        <v>142</v>
      </c>
      <c r="H402" s="259">
        <v>50.600000000000001</v>
      </c>
      <c r="I402" s="260"/>
      <c r="J402" s="261">
        <f>ROUND(I402*H402,2)</f>
        <v>0</v>
      </c>
      <c r="K402" s="257" t="s">
        <v>1</v>
      </c>
      <c r="L402" s="262"/>
      <c r="M402" s="263" t="s">
        <v>1</v>
      </c>
      <c r="N402" s="264" t="s">
        <v>38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183</v>
      </c>
      <c r="AT402" s="230" t="s">
        <v>188</v>
      </c>
      <c r="AU402" s="230" t="s">
        <v>144</v>
      </c>
      <c r="AY402" s="18" t="s">
        <v>134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81</v>
      </c>
      <c r="BK402" s="231">
        <f>ROUND(I402*H402,2)</f>
        <v>0</v>
      </c>
      <c r="BL402" s="18" t="s">
        <v>143</v>
      </c>
      <c r="BM402" s="230" t="s">
        <v>609</v>
      </c>
    </row>
    <row r="403" s="13" customFormat="1">
      <c r="A403" s="13"/>
      <c r="B403" s="232"/>
      <c r="C403" s="233"/>
      <c r="D403" s="234" t="s">
        <v>145</v>
      </c>
      <c r="E403" s="235" t="s">
        <v>1</v>
      </c>
      <c r="F403" s="236" t="s">
        <v>606</v>
      </c>
      <c r="G403" s="233"/>
      <c r="H403" s="237">
        <v>50.600000000000001</v>
      </c>
      <c r="I403" s="238"/>
      <c r="J403" s="233"/>
      <c r="K403" s="233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145</v>
      </c>
      <c r="AU403" s="243" t="s">
        <v>144</v>
      </c>
      <c r="AV403" s="13" t="s">
        <v>83</v>
      </c>
      <c r="AW403" s="13" t="s">
        <v>30</v>
      </c>
      <c r="AX403" s="13" t="s">
        <v>73</v>
      </c>
      <c r="AY403" s="243" t="s">
        <v>134</v>
      </c>
    </row>
    <row r="404" s="14" customFormat="1">
      <c r="A404" s="14"/>
      <c r="B404" s="244"/>
      <c r="C404" s="245"/>
      <c r="D404" s="234" t="s">
        <v>145</v>
      </c>
      <c r="E404" s="246" t="s">
        <v>1</v>
      </c>
      <c r="F404" s="247" t="s">
        <v>147</v>
      </c>
      <c r="G404" s="245"/>
      <c r="H404" s="248">
        <v>50.600000000000001</v>
      </c>
      <c r="I404" s="249"/>
      <c r="J404" s="245"/>
      <c r="K404" s="245"/>
      <c r="L404" s="250"/>
      <c r="M404" s="251"/>
      <c r="N404" s="252"/>
      <c r="O404" s="252"/>
      <c r="P404" s="252"/>
      <c r="Q404" s="252"/>
      <c r="R404" s="252"/>
      <c r="S404" s="252"/>
      <c r="T404" s="25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4" t="s">
        <v>145</v>
      </c>
      <c r="AU404" s="254" t="s">
        <v>144</v>
      </c>
      <c r="AV404" s="14" t="s">
        <v>143</v>
      </c>
      <c r="AW404" s="14" t="s">
        <v>30</v>
      </c>
      <c r="AX404" s="14" t="s">
        <v>81</v>
      </c>
      <c r="AY404" s="254" t="s">
        <v>134</v>
      </c>
    </row>
    <row r="405" s="2" customFormat="1" ht="21.75" customHeight="1">
      <c r="A405" s="39"/>
      <c r="B405" s="40"/>
      <c r="C405" s="219" t="s">
        <v>610</v>
      </c>
      <c r="D405" s="219" t="s">
        <v>139</v>
      </c>
      <c r="E405" s="220" t="s">
        <v>611</v>
      </c>
      <c r="F405" s="221" t="s">
        <v>612</v>
      </c>
      <c r="G405" s="222" t="s">
        <v>150</v>
      </c>
      <c r="H405" s="223">
        <v>2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38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143</v>
      </c>
      <c r="AT405" s="230" t="s">
        <v>139</v>
      </c>
      <c r="AU405" s="230" t="s">
        <v>144</v>
      </c>
      <c r="AY405" s="18" t="s">
        <v>134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81</v>
      </c>
      <c r="BK405" s="231">
        <f>ROUND(I405*H405,2)</f>
        <v>0</v>
      </c>
      <c r="BL405" s="18" t="s">
        <v>143</v>
      </c>
      <c r="BM405" s="230" t="s">
        <v>613</v>
      </c>
    </row>
    <row r="406" s="2" customFormat="1">
      <c r="A406" s="39"/>
      <c r="B406" s="40"/>
      <c r="C406" s="41"/>
      <c r="D406" s="234" t="s">
        <v>192</v>
      </c>
      <c r="E406" s="41"/>
      <c r="F406" s="265" t="s">
        <v>614</v>
      </c>
      <c r="G406" s="41"/>
      <c r="H406" s="41"/>
      <c r="I406" s="266"/>
      <c r="J406" s="41"/>
      <c r="K406" s="41"/>
      <c r="L406" s="45"/>
      <c r="M406" s="267"/>
      <c r="N406" s="268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192</v>
      </c>
      <c r="AU406" s="18" t="s">
        <v>144</v>
      </c>
    </row>
    <row r="407" s="2" customFormat="1" ht="16.5" customHeight="1">
      <c r="A407" s="39"/>
      <c r="B407" s="40"/>
      <c r="C407" s="255" t="s">
        <v>210</v>
      </c>
      <c r="D407" s="255" t="s">
        <v>188</v>
      </c>
      <c r="E407" s="256" t="s">
        <v>615</v>
      </c>
      <c r="F407" s="257" t="s">
        <v>616</v>
      </c>
      <c r="G407" s="258" t="s">
        <v>150</v>
      </c>
      <c r="H407" s="259">
        <v>2</v>
      </c>
      <c r="I407" s="260"/>
      <c r="J407" s="261">
        <f>ROUND(I407*H407,2)</f>
        <v>0</v>
      </c>
      <c r="K407" s="257" t="s">
        <v>1</v>
      </c>
      <c r="L407" s="262"/>
      <c r="M407" s="263" t="s">
        <v>1</v>
      </c>
      <c r="N407" s="264" t="s">
        <v>38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183</v>
      </c>
      <c r="AT407" s="230" t="s">
        <v>188</v>
      </c>
      <c r="AU407" s="230" t="s">
        <v>144</v>
      </c>
      <c r="AY407" s="18" t="s">
        <v>134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81</v>
      </c>
      <c r="BK407" s="231">
        <f>ROUND(I407*H407,2)</f>
        <v>0</v>
      </c>
      <c r="BL407" s="18" t="s">
        <v>143</v>
      </c>
      <c r="BM407" s="230" t="s">
        <v>617</v>
      </c>
    </row>
    <row r="408" s="12" customFormat="1" ht="20.88" customHeight="1">
      <c r="A408" s="12"/>
      <c r="B408" s="203"/>
      <c r="C408" s="204"/>
      <c r="D408" s="205" t="s">
        <v>72</v>
      </c>
      <c r="E408" s="217" t="s">
        <v>618</v>
      </c>
      <c r="F408" s="217" t="s">
        <v>619</v>
      </c>
      <c r="G408" s="204"/>
      <c r="H408" s="204"/>
      <c r="I408" s="207"/>
      <c r="J408" s="218">
        <f>BK408</f>
        <v>0</v>
      </c>
      <c r="K408" s="204"/>
      <c r="L408" s="209"/>
      <c r="M408" s="210"/>
      <c r="N408" s="211"/>
      <c r="O408" s="211"/>
      <c r="P408" s="212">
        <f>SUM(P409:P427)</f>
        <v>0</v>
      </c>
      <c r="Q408" s="211"/>
      <c r="R408" s="212">
        <f>SUM(R409:R427)</f>
        <v>0</v>
      </c>
      <c r="S408" s="211"/>
      <c r="T408" s="213">
        <f>SUM(T409:T427)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4" t="s">
        <v>144</v>
      </c>
      <c r="AT408" s="215" t="s">
        <v>72</v>
      </c>
      <c r="AU408" s="215" t="s">
        <v>83</v>
      </c>
      <c r="AY408" s="214" t="s">
        <v>134</v>
      </c>
      <c r="BK408" s="216">
        <f>SUM(BK409:BK427)</f>
        <v>0</v>
      </c>
    </row>
    <row r="409" s="2" customFormat="1" ht="21.75" customHeight="1">
      <c r="A409" s="39"/>
      <c r="B409" s="40"/>
      <c r="C409" s="219" t="s">
        <v>620</v>
      </c>
      <c r="D409" s="219" t="s">
        <v>139</v>
      </c>
      <c r="E409" s="220" t="s">
        <v>621</v>
      </c>
      <c r="F409" s="221" t="s">
        <v>622</v>
      </c>
      <c r="G409" s="222" t="s">
        <v>623</v>
      </c>
      <c r="H409" s="223">
        <v>68.989999999999995</v>
      </c>
      <c r="I409" s="224"/>
      <c r="J409" s="225">
        <f>ROUND(I409*H409,2)</f>
        <v>0</v>
      </c>
      <c r="K409" s="221" t="s">
        <v>217</v>
      </c>
      <c r="L409" s="45"/>
      <c r="M409" s="226" t="s">
        <v>1</v>
      </c>
      <c r="N409" s="227" t="s">
        <v>38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202</v>
      </c>
      <c r="AT409" s="230" t="s">
        <v>139</v>
      </c>
      <c r="AU409" s="230" t="s">
        <v>144</v>
      </c>
      <c r="AY409" s="18" t="s">
        <v>134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81</v>
      </c>
      <c r="BK409" s="231">
        <f>ROUND(I409*H409,2)</f>
        <v>0</v>
      </c>
      <c r="BL409" s="18" t="s">
        <v>202</v>
      </c>
      <c r="BM409" s="230" t="s">
        <v>624</v>
      </c>
    </row>
    <row r="410" s="2" customFormat="1" ht="16.5" customHeight="1">
      <c r="A410" s="39"/>
      <c r="B410" s="40"/>
      <c r="C410" s="219" t="s">
        <v>501</v>
      </c>
      <c r="D410" s="219" t="s">
        <v>139</v>
      </c>
      <c r="E410" s="220" t="s">
        <v>625</v>
      </c>
      <c r="F410" s="221" t="s">
        <v>626</v>
      </c>
      <c r="G410" s="222" t="s">
        <v>623</v>
      </c>
      <c r="H410" s="223">
        <v>68.989999999999995</v>
      </c>
      <c r="I410" s="224"/>
      <c r="J410" s="225">
        <f>ROUND(I410*H410,2)</f>
        <v>0</v>
      </c>
      <c r="K410" s="221" t="s">
        <v>223</v>
      </c>
      <c r="L410" s="45"/>
      <c r="M410" s="226" t="s">
        <v>1</v>
      </c>
      <c r="N410" s="227" t="s">
        <v>38</v>
      </c>
      <c r="O410" s="92"/>
      <c r="P410" s="228">
        <f>O410*H410</f>
        <v>0</v>
      </c>
      <c r="Q410" s="228">
        <v>0</v>
      </c>
      <c r="R410" s="228">
        <f>Q410*H410</f>
        <v>0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202</v>
      </c>
      <c r="AT410" s="230" t="s">
        <v>139</v>
      </c>
      <c r="AU410" s="230" t="s">
        <v>144</v>
      </c>
      <c r="AY410" s="18" t="s">
        <v>134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81</v>
      </c>
      <c r="BK410" s="231">
        <f>ROUND(I410*H410,2)</f>
        <v>0</v>
      </c>
      <c r="BL410" s="18" t="s">
        <v>202</v>
      </c>
      <c r="BM410" s="230" t="s">
        <v>627</v>
      </c>
    </row>
    <row r="411" s="13" customFormat="1">
      <c r="A411" s="13"/>
      <c r="B411" s="232"/>
      <c r="C411" s="233"/>
      <c r="D411" s="234" t="s">
        <v>145</v>
      </c>
      <c r="E411" s="235" t="s">
        <v>1</v>
      </c>
      <c r="F411" s="236" t="s">
        <v>628</v>
      </c>
      <c r="G411" s="233"/>
      <c r="H411" s="237">
        <v>68.989999999999995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145</v>
      </c>
      <c r="AU411" s="243" t="s">
        <v>144</v>
      </c>
      <c r="AV411" s="13" t="s">
        <v>83</v>
      </c>
      <c r="AW411" s="13" t="s">
        <v>30</v>
      </c>
      <c r="AX411" s="13" t="s">
        <v>73</v>
      </c>
      <c r="AY411" s="243" t="s">
        <v>134</v>
      </c>
    </row>
    <row r="412" s="14" customFormat="1">
      <c r="A412" s="14"/>
      <c r="B412" s="244"/>
      <c r="C412" s="245"/>
      <c r="D412" s="234" t="s">
        <v>145</v>
      </c>
      <c r="E412" s="246" t="s">
        <v>1</v>
      </c>
      <c r="F412" s="247" t="s">
        <v>147</v>
      </c>
      <c r="G412" s="245"/>
      <c r="H412" s="248">
        <v>68.989999999999995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145</v>
      </c>
      <c r="AU412" s="254" t="s">
        <v>144</v>
      </c>
      <c r="AV412" s="14" t="s">
        <v>143</v>
      </c>
      <c r="AW412" s="14" t="s">
        <v>30</v>
      </c>
      <c r="AX412" s="14" t="s">
        <v>81</v>
      </c>
      <c r="AY412" s="254" t="s">
        <v>134</v>
      </c>
    </row>
    <row r="413" s="2" customFormat="1" ht="24.15" customHeight="1">
      <c r="A413" s="39"/>
      <c r="B413" s="40"/>
      <c r="C413" s="219" t="s">
        <v>629</v>
      </c>
      <c r="D413" s="219" t="s">
        <v>139</v>
      </c>
      <c r="E413" s="220" t="s">
        <v>630</v>
      </c>
      <c r="F413" s="221" t="s">
        <v>631</v>
      </c>
      <c r="G413" s="222" t="s">
        <v>142</v>
      </c>
      <c r="H413" s="223">
        <v>8.8000000000000007</v>
      </c>
      <c r="I413" s="224"/>
      <c r="J413" s="225">
        <f>ROUND(I413*H413,2)</f>
        <v>0</v>
      </c>
      <c r="K413" s="221" t="s">
        <v>256</v>
      </c>
      <c r="L413" s="45"/>
      <c r="M413" s="226" t="s">
        <v>1</v>
      </c>
      <c r="N413" s="227" t="s">
        <v>38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202</v>
      </c>
      <c r="AT413" s="230" t="s">
        <v>139</v>
      </c>
      <c r="AU413" s="230" t="s">
        <v>144</v>
      </c>
      <c r="AY413" s="18" t="s">
        <v>134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81</v>
      </c>
      <c r="BK413" s="231">
        <f>ROUND(I413*H413,2)</f>
        <v>0</v>
      </c>
      <c r="BL413" s="18" t="s">
        <v>202</v>
      </c>
      <c r="BM413" s="230" t="s">
        <v>632</v>
      </c>
    </row>
    <row r="414" s="2" customFormat="1" ht="24.15" customHeight="1">
      <c r="A414" s="39"/>
      <c r="B414" s="40"/>
      <c r="C414" s="219" t="s">
        <v>218</v>
      </c>
      <c r="D414" s="219" t="s">
        <v>139</v>
      </c>
      <c r="E414" s="220" t="s">
        <v>633</v>
      </c>
      <c r="F414" s="221" t="s">
        <v>634</v>
      </c>
      <c r="G414" s="222" t="s">
        <v>623</v>
      </c>
      <c r="H414" s="223">
        <v>3.2200000000000002</v>
      </c>
      <c r="I414" s="224"/>
      <c r="J414" s="225">
        <f>ROUND(I414*H414,2)</f>
        <v>0</v>
      </c>
      <c r="K414" s="221" t="s">
        <v>256</v>
      </c>
      <c r="L414" s="45"/>
      <c r="M414" s="226" t="s">
        <v>1</v>
      </c>
      <c r="N414" s="227" t="s">
        <v>38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202</v>
      </c>
      <c r="AT414" s="230" t="s">
        <v>139</v>
      </c>
      <c r="AU414" s="230" t="s">
        <v>144</v>
      </c>
      <c r="AY414" s="18" t="s">
        <v>134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81</v>
      </c>
      <c r="BK414" s="231">
        <f>ROUND(I414*H414,2)</f>
        <v>0</v>
      </c>
      <c r="BL414" s="18" t="s">
        <v>202</v>
      </c>
      <c r="BM414" s="230" t="s">
        <v>635</v>
      </c>
    </row>
    <row r="415" s="2" customFormat="1" ht="33" customHeight="1">
      <c r="A415" s="39"/>
      <c r="B415" s="40"/>
      <c r="C415" s="219" t="s">
        <v>636</v>
      </c>
      <c r="D415" s="219" t="s">
        <v>139</v>
      </c>
      <c r="E415" s="220" t="s">
        <v>637</v>
      </c>
      <c r="F415" s="221" t="s">
        <v>638</v>
      </c>
      <c r="G415" s="222" t="s">
        <v>623</v>
      </c>
      <c r="H415" s="223">
        <v>74.659999999999997</v>
      </c>
      <c r="I415" s="224"/>
      <c r="J415" s="225">
        <f>ROUND(I415*H415,2)</f>
        <v>0</v>
      </c>
      <c r="K415" s="221" t="s">
        <v>243</v>
      </c>
      <c r="L415" s="45"/>
      <c r="M415" s="226" t="s">
        <v>1</v>
      </c>
      <c r="N415" s="227" t="s">
        <v>38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202</v>
      </c>
      <c r="AT415" s="230" t="s">
        <v>139</v>
      </c>
      <c r="AU415" s="230" t="s">
        <v>144</v>
      </c>
      <c r="AY415" s="18" t="s">
        <v>134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81</v>
      </c>
      <c r="BK415" s="231">
        <f>ROUND(I415*H415,2)</f>
        <v>0</v>
      </c>
      <c r="BL415" s="18" t="s">
        <v>202</v>
      </c>
      <c r="BM415" s="230" t="s">
        <v>639</v>
      </c>
    </row>
    <row r="416" s="13" customFormat="1">
      <c r="A416" s="13"/>
      <c r="B416" s="232"/>
      <c r="C416" s="233"/>
      <c r="D416" s="234" t="s">
        <v>145</v>
      </c>
      <c r="E416" s="235" t="s">
        <v>1</v>
      </c>
      <c r="F416" s="236" t="s">
        <v>640</v>
      </c>
      <c r="G416" s="233"/>
      <c r="H416" s="237">
        <v>3.2200000000000002</v>
      </c>
      <c r="I416" s="238"/>
      <c r="J416" s="233"/>
      <c r="K416" s="233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145</v>
      </c>
      <c r="AU416" s="243" t="s">
        <v>144</v>
      </c>
      <c r="AV416" s="13" t="s">
        <v>83</v>
      </c>
      <c r="AW416" s="13" t="s">
        <v>30</v>
      </c>
      <c r="AX416" s="13" t="s">
        <v>73</v>
      </c>
      <c r="AY416" s="243" t="s">
        <v>134</v>
      </c>
    </row>
    <row r="417" s="13" customFormat="1">
      <c r="A417" s="13"/>
      <c r="B417" s="232"/>
      <c r="C417" s="233"/>
      <c r="D417" s="234" t="s">
        <v>145</v>
      </c>
      <c r="E417" s="235" t="s">
        <v>1</v>
      </c>
      <c r="F417" s="236" t="s">
        <v>641</v>
      </c>
      <c r="G417" s="233"/>
      <c r="H417" s="237">
        <v>71.439999999999998</v>
      </c>
      <c r="I417" s="238"/>
      <c r="J417" s="233"/>
      <c r="K417" s="233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145</v>
      </c>
      <c r="AU417" s="243" t="s">
        <v>144</v>
      </c>
      <c r="AV417" s="13" t="s">
        <v>83</v>
      </c>
      <c r="AW417" s="13" t="s">
        <v>30</v>
      </c>
      <c r="AX417" s="13" t="s">
        <v>73</v>
      </c>
      <c r="AY417" s="243" t="s">
        <v>134</v>
      </c>
    </row>
    <row r="418" s="14" customFormat="1">
      <c r="A418" s="14"/>
      <c r="B418" s="244"/>
      <c r="C418" s="245"/>
      <c r="D418" s="234" t="s">
        <v>145</v>
      </c>
      <c r="E418" s="246" t="s">
        <v>1</v>
      </c>
      <c r="F418" s="247" t="s">
        <v>147</v>
      </c>
      <c r="G418" s="245"/>
      <c r="H418" s="248">
        <v>74.659999999999997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145</v>
      </c>
      <c r="AU418" s="254" t="s">
        <v>144</v>
      </c>
      <c r="AV418" s="14" t="s">
        <v>143</v>
      </c>
      <c r="AW418" s="14" t="s">
        <v>30</v>
      </c>
      <c r="AX418" s="14" t="s">
        <v>81</v>
      </c>
      <c r="AY418" s="254" t="s">
        <v>134</v>
      </c>
    </row>
    <row r="419" s="2" customFormat="1" ht="24.15" customHeight="1">
      <c r="A419" s="39"/>
      <c r="B419" s="40"/>
      <c r="C419" s="219" t="s">
        <v>224</v>
      </c>
      <c r="D419" s="219" t="s">
        <v>139</v>
      </c>
      <c r="E419" s="220" t="s">
        <v>642</v>
      </c>
      <c r="F419" s="221" t="s">
        <v>643</v>
      </c>
      <c r="G419" s="222" t="s">
        <v>623</v>
      </c>
      <c r="H419" s="223">
        <v>3.2200000000000002</v>
      </c>
      <c r="I419" s="224"/>
      <c r="J419" s="225">
        <f>ROUND(I419*H419,2)</f>
        <v>0</v>
      </c>
      <c r="K419" s="221" t="s">
        <v>256</v>
      </c>
      <c r="L419" s="45"/>
      <c r="M419" s="226" t="s">
        <v>1</v>
      </c>
      <c r="N419" s="227" t="s">
        <v>38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202</v>
      </c>
      <c r="AT419" s="230" t="s">
        <v>139</v>
      </c>
      <c r="AU419" s="230" t="s">
        <v>144</v>
      </c>
      <c r="AY419" s="18" t="s">
        <v>134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81</v>
      </c>
      <c r="BK419" s="231">
        <f>ROUND(I419*H419,2)</f>
        <v>0</v>
      </c>
      <c r="BL419" s="18" t="s">
        <v>202</v>
      </c>
      <c r="BM419" s="230" t="s">
        <v>644</v>
      </c>
    </row>
    <row r="420" s="2" customFormat="1" ht="24.15" customHeight="1">
      <c r="A420" s="39"/>
      <c r="B420" s="40"/>
      <c r="C420" s="219" t="s">
        <v>645</v>
      </c>
      <c r="D420" s="219" t="s">
        <v>139</v>
      </c>
      <c r="E420" s="220" t="s">
        <v>646</v>
      </c>
      <c r="F420" s="221" t="s">
        <v>647</v>
      </c>
      <c r="G420" s="222" t="s">
        <v>623</v>
      </c>
      <c r="H420" s="223">
        <v>71.439999999999998</v>
      </c>
      <c r="I420" s="224"/>
      <c r="J420" s="225">
        <f>ROUND(I420*H420,2)</f>
        <v>0</v>
      </c>
      <c r="K420" s="221" t="s">
        <v>217</v>
      </c>
      <c r="L420" s="45"/>
      <c r="M420" s="226" t="s">
        <v>1</v>
      </c>
      <c r="N420" s="227" t="s">
        <v>38</v>
      </c>
      <c r="O420" s="92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202</v>
      </c>
      <c r="AT420" s="230" t="s">
        <v>139</v>
      </c>
      <c r="AU420" s="230" t="s">
        <v>144</v>
      </c>
      <c r="AY420" s="18" t="s">
        <v>134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81</v>
      </c>
      <c r="BK420" s="231">
        <f>ROUND(I420*H420,2)</f>
        <v>0</v>
      </c>
      <c r="BL420" s="18" t="s">
        <v>202</v>
      </c>
      <c r="BM420" s="230" t="s">
        <v>648</v>
      </c>
    </row>
    <row r="421" s="2" customFormat="1" ht="37.8" customHeight="1">
      <c r="A421" s="39"/>
      <c r="B421" s="40"/>
      <c r="C421" s="219" t="s">
        <v>228</v>
      </c>
      <c r="D421" s="219" t="s">
        <v>139</v>
      </c>
      <c r="E421" s="220" t="s">
        <v>649</v>
      </c>
      <c r="F421" s="221" t="s">
        <v>650</v>
      </c>
      <c r="G421" s="222" t="s">
        <v>623</v>
      </c>
      <c r="H421" s="223">
        <v>71.439999999999998</v>
      </c>
      <c r="I421" s="224"/>
      <c r="J421" s="225">
        <f>ROUND(I421*H421,2)</f>
        <v>0</v>
      </c>
      <c r="K421" s="221" t="s">
        <v>243</v>
      </c>
      <c r="L421" s="45"/>
      <c r="M421" s="226" t="s">
        <v>1</v>
      </c>
      <c r="N421" s="227" t="s">
        <v>38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202</v>
      </c>
      <c r="AT421" s="230" t="s">
        <v>139</v>
      </c>
      <c r="AU421" s="230" t="s">
        <v>144</v>
      </c>
      <c r="AY421" s="18" t="s">
        <v>134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81</v>
      </c>
      <c r="BK421" s="231">
        <f>ROUND(I421*H421,2)</f>
        <v>0</v>
      </c>
      <c r="BL421" s="18" t="s">
        <v>202</v>
      </c>
      <c r="BM421" s="230" t="s">
        <v>651</v>
      </c>
    </row>
    <row r="422" s="2" customFormat="1" ht="24.15" customHeight="1">
      <c r="A422" s="39"/>
      <c r="B422" s="40"/>
      <c r="C422" s="255" t="s">
        <v>652</v>
      </c>
      <c r="D422" s="255" t="s">
        <v>188</v>
      </c>
      <c r="E422" s="256" t="s">
        <v>653</v>
      </c>
      <c r="F422" s="257" t="s">
        <v>654</v>
      </c>
      <c r="G422" s="258" t="s">
        <v>623</v>
      </c>
      <c r="H422" s="259">
        <v>17.859999999999999</v>
      </c>
      <c r="I422" s="260"/>
      <c r="J422" s="261">
        <f>ROUND(I422*H422,2)</f>
        <v>0</v>
      </c>
      <c r="K422" s="257" t="s">
        <v>243</v>
      </c>
      <c r="L422" s="262"/>
      <c r="M422" s="263" t="s">
        <v>1</v>
      </c>
      <c r="N422" s="264" t="s">
        <v>38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261</v>
      </c>
      <c r="AT422" s="230" t="s">
        <v>188</v>
      </c>
      <c r="AU422" s="230" t="s">
        <v>144</v>
      </c>
      <c r="AY422" s="18" t="s">
        <v>134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81</v>
      </c>
      <c r="BK422" s="231">
        <f>ROUND(I422*H422,2)</f>
        <v>0</v>
      </c>
      <c r="BL422" s="18" t="s">
        <v>202</v>
      </c>
      <c r="BM422" s="230" t="s">
        <v>655</v>
      </c>
    </row>
    <row r="423" s="13" customFormat="1">
      <c r="A423" s="13"/>
      <c r="B423" s="232"/>
      <c r="C423" s="233"/>
      <c r="D423" s="234" t="s">
        <v>145</v>
      </c>
      <c r="E423" s="235" t="s">
        <v>1</v>
      </c>
      <c r="F423" s="236" t="s">
        <v>656</v>
      </c>
      <c r="G423" s="233"/>
      <c r="H423" s="237">
        <v>17.859999999999999</v>
      </c>
      <c r="I423" s="238"/>
      <c r="J423" s="233"/>
      <c r="K423" s="233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145</v>
      </c>
      <c r="AU423" s="243" t="s">
        <v>144</v>
      </c>
      <c r="AV423" s="13" t="s">
        <v>83</v>
      </c>
      <c r="AW423" s="13" t="s">
        <v>30</v>
      </c>
      <c r="AX423" s="13" t="s">
        <v>73</v>
      </c>
      <c r="AY423" s="243" t="s">
        <v>134</v>
      </c>
    </row>
    <row r="424" s="14" customFormat="1">
      <c r="A424" s="14"/>
      <c r="B424" s="244"/>
      <c r="C424" s="245"/>
      <c r="D424" s="234" t="s">
        <v>145</v>
      </c>
      <c r="E424" s="246" t="s">
        <v>1</v>
      </c>
      <c r="F424" s="247" t="s">
        <v>147</v>
      </c>
      <c r="G424" s="245"/>
      <c r="H424" s="248">
        <v>17.859999999999999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145</v>
      </c>
      <c r="AU424" s="254" t="s">
        <v>144</v>
      </c>
      <c r="AV424" s="14" t="s">
        <v>143</v>
      </c>
      <c r="AW424" s="14" t="s">
        <v>30</v>
      </c>
      <c r="AX424" s="14" t="s">
        <v>81</v>
      </c>
      <c r="AY424" s="254" t="s">
        <v>134</v>
      </c>
    </row>
    <row r="425" s="2" customFormat="1" ht="37.8" customHeight="1">
      <c r="A425" s="39"/>
      <c r="B425" s="40"/>
      <c r="C425" s="219" t="s">
        <v>234</v>
      </c>
      <c r="D425" s="219" t="s">
        <v>139</v>
      </c>
      <c r="E425" s="220" t="s">
        <v>657</v>
      </c>
      <c r="F425" s="221" t="s">
        <v>658</v>
      </c>
      <c r="G425" s="222" t="s">
        <v>142</v>
      </c>
      <c r="H425" s="223">
        <v>48.600000000000001</v>
      </c>
      <c r="I425" s="224"/>
      <c r="J425" s="225">
        <f>ROUND(I425*H425,2)</f>
        <v>0</v>
      </c>
      <c r="K425" s="221" t="s">
        <v>223</v>
      </c>
      <c r="L425" s="45"/>
      <c r="M425" s="226" t="s">
        <v>1</v>
      </c>
      <c r="N425" s="227" t="s">
        <v>38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202</v>
      </c>
      <c r="AT425" s="230" t="s">
        <v>139</v>
      </c>
      <c r="AU425" s="230" t="s">
        <v>144</v>
      </c>
      <c r="AY425" s="18" t="s">
        <v>134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81</v>
      </c>
      <c r="BK425" s="231">
        <f>ROUND(I425*H425,2)</f>
        <v>0</v>
      </c>
      <c r="BL425" s="18" t="s">
        <v>202</v>
      </c>
      <c r="BM425" s="230" t="s">
        <v>659</v>
      </c>
    </row>
    <row r="426" s="2" customFormat="1" ht="24.15" customHeight="1">
      <c r="A426" s="39"/>
      <c r="B426" s="40"/>
      <c r="C426" s="219" t="s">
        <v>660</v>
      </c>
      <c r="D426" s="219" t="s">
        <v>139</v>
      </c>
      <c r="E426" s="220" t="s">
        <v>661</v>
      </c>
      <c r="F426" s="221" t="s">
        <v>662</v>
      </c>
      <c r="G426" s="222" t="s">
        <v>142</v>
      </c>
      <c r="H426" s="223">
        <v>48.600000000000001</v>
      </c>
      <c r="I426" s="224"/>
      <c r="J426" s="225">
        <f>ROUND(I426*H426,2)</f>
        <v>0</v>
      </c>
      <c r="K426" s="221" t="s">
        <v>243</v>
      </c>
      <c r="L426" s="45"/>
      <c r="M426" s="226" t="s">
        <v>1</v>
      </c>
      <c r="N426" s="227" t="s">
        <v>38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202</v>
      </c>
      <c r="AT426" s="230" t="s">
        <v>139</v>
      </c>
      <c r="AU426" s="230" t="s">
        <v>144</v>
      </c>
      <c r="AY426" s="18" t="s">
        <v>134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81</v>
      </c>
      <c r="BK426" s="231">
        <f>ROUND(I426*H426,2)</f>
        <v>0</v>
      </c>
      <c r="BL426" s="18" t="s">
        <v>202</v>
      </c>
      <c r="BM426" s="230" t="s">
        <v>663</v>
      </c>
    </row>
    <row r="427" s="2" customFormat="1" ht="24.15" customHeight="1">
      <c r="A427" s="39"/>
      <c r="B427" s="40"/>
      <c r="C427" s="219" t="s">
        <v>244</v>
      </c>
      <c r="D427" s="219" t="s">
        <v>139</v>
      </c>
      <c r="E427" s="220" t="s">
        <v>664</v>
      </c>
      <c r="F427" s="221" t="s">
        <v>665</v>
      </c>
      <c r="G427" s="222" t="s">
        <v>142</v>
      </c>
      <c r="H427" s="223">
        <v>48.600000000000001</v>
      </c>
      <c r="I427" s="224"/>
      <c r="J427" s="225">
        <f>ROUND(I427*H427,2)</f>
        <v>0</v>
      </c>
      <c r="K427" s="221" t="s">
        <v>243</v>
      </c>
      <c r="L427" s="45"/>
      <c r="M427" s="226" t="s">
        <v>1</v>
      </c>
      <c r="N427" s="227" t="s">
        <v>38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202</v>
      </c>
      <c r="AT427" s="230" t="s">
        <v>139</v>
      </c>
      <c r="AU427" s="230" t="s">
        <v>144</v>
      </c>
      <c r="AY427" s="18" t="s">
        <v>134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81</v>
      </c>
      <c r="BK427" s="231">
        <f>ROUND(I427*H427,2)</f>
        <v>0</v>
      </c>
      <c r="BL427" s="18" t="s">
        <v>202</v>
      </c>
      <c r="BM427" s="230" t="s">
        <v>666</v>
      </c>
    </row>
    <row r="428" s="12" customFormat="1" ht="22.8" customHeight="1">
      <c r="A428" s="12"/>
      <c r="B428" s="203"/>
      <c r="C428" s="204"/>
      <c r="D428" s="205" t="s">
        <v>72</v>
      </c>
      <c r="E428" s="217" t="s">
        <v>667</v>
      </c>
      <c r="F428" s="217" t="s">
        <v>668</v>
      </c>
      <c r="G428" s="204"/>
      <c r="H428" s="204"/>
      <c r="I428" s="207"/>
      <c r="J428" s="218">
        <f>BK428</f>
        <v>0</v>
      </c>
      <c r="K428" s="204"/>
      <c r="L428" s="209"/>
      <c r="M428" s="210"/>
      <c r="N428" s="211"/>
      <c r="O428" s="211"/>
      <c r="P428" s="212">
        <f>P429+P441+P447+P470</f>
        <v>0</v>
      </c>
      <c r="Q428" s="211"/>
      <c r="R428" s="212">
        <f>R429+R441+R447+R470</f>
        <v>0</v>
      </c>
      <c r="S428" s="211"/>
      <c r="T428" s="213">
        <f>T429+T441+T447+T470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4" t="s">
        <v>81</v>
      </c>
      <c r="AT428" s="215" t="s">
        <v>72</v>
      </c>
      <c r="AU428" s="215" t="s">
        <v>81</v>
      </c>
      <c r="AY428" s="214" t="s">
        <v>134</v>
      </c>
      <c r="BK428" s="216">
        <f>BK429+BK441+BK447+BK470</f>
        <v>0</v>
      </c>
    </row>
    <row r="429" s="12" customFormat="1" ht="20.88" customHeight="1">
      <c r="A429" s="12"/>
      <c r="B429" s="203"/>
      <c r="C429" s="204"/>
      <c r="D429" s="205" t="s">
        <v>72</v>
      </c>
      <c r="E429" s="217" t="s">
        <v>137</v>
      </c>
      <c r="F429" s="217" t="s">
        <v>138</v>
      </c>
      <c r="G429" s="204"/>
      <c r="H429" s="204"/>
      <c r="I429" s="207"/>
      <c r="J429" s="218">
        <f>BK429</f>
        <v>0</v>
      </c>
      <c r="K429" s="204"/>
      <c r="L429" s="209"/>
      <c r="M429" s="210"/>
      <c r="N429" s="211"/>
      <c r="O429" s="211"/>
      <c r="P429" s="212">
        <f>SUM(P430:P440)</f>
        <v>0</v>
      </c>
      <c r="Q429" s="211"/>
      <c r="R429" s="212">
        <f>SUM(R430:R440)</f>
        <v>0</v>
      </c>
      <c r="S429" s="211"/>
      <c r="T429" s="213">
        <f>SUM(T430:T440)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4" t="s">
        <v>81</v>
      </c>
      <c r="AT429" s="215" t="s">
        <v>72</v>
      </c>
      <c r="AU429" s="215" t="s">
        <v>83</v>
      </c>
      <c r="AY429" s="214" t="s">
        <v>134</v>
      </c>
      <c r="BK429" s="216">
        <f>SUM(BK430:BK440)</f>
        <v>0</v>
      </c>
    </row>
    <row r="430" s="2" customFormat="1" ht="16.5" customHeight="1">
      <c r="A430" s="39"/>
      <c r="B430" s="40"/>
      <c r="C430" s="219" t="s">
        <v>669</v>
      </c>
      <c r="D430" s="219" t="s">
        <v>139</v>
      </c>
      <c r="E430" s="220" t="s">
        <v>140</v>
      </c>
      <c r="F430" s="221" t="s">
        <v>141</v>
      </c>
      <c r="G430" s="222" t="s">
        <v>142</v>
      </c>
      <c r="H430" s="223">
        <v>475.64999999999998</v>
      </c>
      <c r="I430" s="224"/>
      <c r="J430" s="225">
        <f>ROUND(I430*H430,2)</f>
        <v>0</v>
      </c>
      <c r="K430" s="221" t="s">
        <v>1</v>
      </c>
      <c r="L430" s="45"/>
      <c r="M430" s="226" t="s">
        <v>1</v>
      </c>
      <c r="N430" s="227" t="s">
        <v>38</v>
      </c>
      <c r="O430" s="92"/>
      <c r="P430" s="228">
        <f>O430*H430</f>
        <v>0</v>
      </c>
      <c r="Q430" s="228">
        <v>0</v>
      </c>
      <c r="R430" s="228">
        <f>Q430*H430</f>
        <v>0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143</v>
      </c>
      <c r="AT430" s="230" t="s">
        <v>139</v>
      </c>
      <c r="AU430" s="230" t="s">
        <v>144</v>
      </c>
      <c r="AY430" s="18" t="s">
        <v>134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81</v>
      </c>
      <c r="BK430" s="231">
        <f>ROUND(I430*H430,2)</f>
        <v>0</v>
      </c>
      <c r="BL430" s="18" t="s">
        <v>143</v>
      </c>
      <c r="BM430" s="230" t="s">
        <v>670</v>
      </c>
    </row>
    <row r="431" s="13" customFormat="1">
      <c r="A431" s="13"/>
      <c r="B431" s="232"/>
      <c r="C431" s="233"/>
      <c r="D431" s="234" t="s">
        <v>145</v>
      </c>
      <c r="E431" s="235" t="s">
        <v>1</v>
      </c>
      <c r="F431" s="236" t="s">
        <v>671</v>
      </c>
      <c r="G431" s="233"/>
      <c r="H431" s="237">
        <v>475.64999999999998</v>
      </c>
      <c r="I431" s="238"/>
      <c r="J431" s="233"/>
      <c r="K431" s="233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145</v>
      </c>
      <c r="AU431" s="243" t="s">
        <v>144</v>
      </c>
      <c r="AV431" s="13" t="s">
        <v>83</v>
      </c>
      <c r="AW431" s="13" t="s">
        <v>30</v>
      </c>
      <c r="AX431" s="13" t="s">
        <v>73</v>
      </c>
      <c r="AY431" s="243" t="s">
        <v>134</v>
      </c>
    </row>
    <row r="432" s="14" customFormat="1">
      <c r="A432" s="14"/>
      <c r="B432" s="244"/>
      <c r="C432" s="245"/>
      <c r="D432" s="234" t="s">
        <v>145</v>
      </c>
      <c r="E432" s="246" t="s">
        <v>1</v>
      </c>
      <c r="F432" s="247" t="s">
        <v>147</v>
      </c>
      <c r="G432" s="245"/>
      <c r="H432" s="248">
        <v>475.64999999999998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145</v>
      </c>
      <c r="AU432" s="254" t="s">
        <v>144</v>
      </c>
      <c r="AV432" s="14" t="s">
        <v>143</v>
      </c>
      <c r="AW432" s="14" t="s">
        <v>30</v>
      </c>
      <c r="AX432" s="14" t="s">
        <v>81</v>
      </c>
      <c r="AY432" s="254" t="s">
        <v>134</v>
      </c>
    </row>
    <row r="433" s="2" customFormat="1" ht="16.5" customHeight="1">
      <c r="A433" s="39"/>
      <c r="B433" s="40"/>
      <c r="C433" s="219" t="s">
        <v>248</v>
      </c>
      <c r="D433" s="219" t="s">
        <v>139</v>
      </c>
      <c r="E433" s="220" t="s">
        <v>148</v>
      </c>
      <c r="F433" s="221" t="s">
        <v>149</v>
      </c>
      <c r="G433" s="222" t="s">
        <v>150</v>
      </c>
      <c r="H433" s="223">
        <v>20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38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143</v>
      </c>
      <c r="AT433" s="230" t="s">
        <v>139</v>
      </c>
      <c r="AU433" s="230" t="s">
        <v>144</v>
      </c>
      <c r="AY433" s="18" t="s">
        <v>134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81</v>
      </c>
      <c r="BK433" s="231">
        <f>ROUND(I433*H433,2)</f>
        <v>0</v>
      </c>
      <c r="BL433" s="18" t="s">
        <v>143</v>
      </c>
      <c r="BM433" s="230" t="s">
        <v>672</v>
      </c>
    </row>
    <row r="434" s="2" customFormat="1" ht="16.5" customHeight="1">
      <c r="A434" s="39"/>
      <c r="B434" s="40"/>
      <c r="C434" s="219" t="s">
        <v>673</v>
      </c>
      <c r="D434" s="219" t="s">
        <v>139</v>
      </c>
      <c r="E434" s="220" t="s">
        <v>151</v>
      </c>
      <c r="F434" s="221" t="s">
        <v>152</v>
      </c>
      <c r="G434" s="222" t="s">
        <v>150</v>
      </c>
      <c r="H434" s="223">
        <v>37</v>
      </c>
      <c r="I434" s="224"/>
      <c r="J434" s="225">
        <f>ROUND(I434*H434,2)</f>
        <v>0</v>
      </c>
      <c r="K434" s="221" t="s">
        <v>1</v>
      </c>
      <c r="L434" s="45"/>
      <c r="M434" s="226" t="s">
        <v>1</v>
      </c>
      <c r="N434" s="227" t="s">
        <v>38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143</v>
      </c>
      <c r="AT434" s="230" t="s">
        <v>139</v>
      </c>
      <c r="AU434" s="230" t="s">
        <v>144</v>
      </c>
      <c r="AY434" s="18" t="s">
        <v>134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81</v>
      </c>
      <c r="BK434" s="231">
        <f>ROUND(I434*H434,2)</f>
        <v>0</v>
      </c>
      <c r="BL434" s="18" t="s">
        <v>143</v>
      </c>
      <c r="BM434" s="230" t="s">
        <v>674</v>
      </c>
    </row>
    <row r="435" s="13" customFormat="1">
      <c r="A435" s="13"/>
      <c r="B435" s="232"/>
      <c r="C435" s="233"/>
      <c r="D435" s="234" t="s">
        <v>145</v>
      </c>
      <c r="E435" s="235" t="s">
        <v>1</v>
      </c>
      <c r="F435" s="236" t="s">
        <v>675</v>
      </c>
      <c r="G435" s="233"/>
      <c r="H435" s="237">
        <v>2</v>
      </c>
      <c r="I435" s="238"/>
      <c r="J435" s="233"/>
      <c r="K435" s="233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145</v>
      </c>
      <c r="AU435" s="243" t="s">
        <v>144</v>
      </c>
      <c r="AV435" s="13" t="s">
        <v>83</v>
      </c>
      <c r="AW435" s="13" t="s">
        <v>30</v>
      </c>
      <c r="AX435" s="13" t="s">
        <v>73</v>
      </c>
      <c r="AY435" s="243" t="s">
        <v>134</v>
      </c>
    </row>
    <row r="436" s="13" customFormat="1">
      <c r="A436" s="13"/>
      <c r="B436" s="232"/>
      <c r="C436" s="233"/>
      <c r="D436" s="234" t="s">
        <v>145</v>
      </c>
      <c r="E436" s="235" t="s">
        <v>1</v>
      </c>
      <c r="F436" s="236" t="s">
        <v>676</v>
      </c>
      <c r="G436" s="233"/>
      <c r="H436" s="237">
        <v>35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145</v>
      </c>
      <c r="AU436" s="243" t="s">
        <v>144</v>
      </c>
      <c r="AV436" s="13" t="s">
        <v>83</v>
      </c>
      <c r="AW436" s="13" t="s">
        <v>30</v>
      </c>
      <c r="AX436" s="13" t="s">
        <v>73</v>
      </c>
      <c r="AY436" s="243" t="s">
        <v>134</v>
      </c>
    </row>
    <row r="437" s="14" customFormat="1">
      <c r="A437" s="14"/>
      <c r="B437" s="244"/>
      <c r="C437" s="245"/>
      <c r="D437" s="234" t="s">
        <v>145</v>
      </c>
      <c r="E437" s="246" t="s">
        <v>1</v>
      </c>
      <c r="F437" s="247" t="s">
        <v>147</v>
      </c>
      <c r="G437" s="245"/>
      <c r="H437" s="248">
        <v>37</v>
      </c>
      <c r="I437" s="249"/>
      <c r="J437" s="245"/>
      <c r="K437" s="245"/>
      <c r="L437" s="250"/>
      <c r="M437" s="251"/>
      <c r="N437" s="252"/>
      <c r="O437" s="252"/>
      <c r="P437" s="252"/>
      <c r="Q437" s="252"/>
      <c r="R437" s="252"/>
      <c r="S437" s="252"/>
      <c r="T437" s="25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4" t="s">
        <v>145</v>
      </c>
      <c r="AU437" s="254" t="s">
        <v>144</v>
      </c>
      <c r="AV437" s="14" t="s">
        <v>143</v>
      </c>
      <c r="AW437" s="14" t="s">
        <v>30</v>
      </c>
      <c r="AX437" s="14" t="s">
        <v>81</v>
      </c>
      <c r="AY437" s="254" t="s">
        <v>134</v>
      </c>
    </row>
    <row r="438" s="2" customFormat="1" ht="16.5" customHeight="1">
      <c r="A438" s="39"/>
      <c r="B438" s="40"/>
      <c r="C438" s="219" t="s">
        <v>267</v>
      </c>
      <c r="D438" s="219" t="s">
        <v>139</v>
      </c>
      <c r="E438" s="220" t="s">
        <v>428</v>
      </c>
      <c r="F438" s="221" t="s">
        <v>429</v>
      </c>
      <c r="G438" s="222" t="s">
        <v>150</v>
      </c>
      <c r="H438" s="223">
        <v>3</v>
      </c>
      <c r="I438" s="224"/>
      <c r="J438" s="225">
        <f>ROUND(I438*H438,2)</f>
        <v>0</v>
      </c>
      <c r="K438" s="221" t="s">
        <v>1</v>
      </c>
      <c r="L438" s="45"/>
      <c r="M438" s="226" t="s">
        <v>1</v>
      </c>
      <c r="N438" s="227" t="s">
        <v>38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143</v>
      </c>
      <c r="AT438" s="230" t="s">
        <v>139</v>
      </c>
      <c r="AU438" s="230" t="s">
        <v>144</v>
      </c>
      <c r="AY438" s="18" t="s">
        <v>134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81</v>
      </c>
      <c r="BK438" s="231">
        <f>ROUND(I438*H438,2)</f>
        <v>0</v>
      </c>
      <c r="BL438" s="18" t="s">
        <v>143</v>
      </c>
      <c r="BM438" s="230" t="s">
        <v>677</v>
      </c>
    </row>
    <row r="439" s="2" customFormat="1" ht="16.5" customHeight="1">
      <c r="A439" s="39"/>
      <c r="B439" s="40"/>
      <c r="C439" s="219" t="s">
        <v>678</v>
      </c>
      <c r="D439" s="219" t="s">
        <v>139</v>
      </c>
      <c r="E439" s="220" t="s">
        <v>156</v>
      </c>
      <c r="F439" s="221" t="s">
        <v>157</v>
      </c>
      <c r="G439" s="222" t="s">
        <v>150</v>
      </c>
      <c r="H439" s="223">
        <v>15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38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143</v>
      </c>
      <c r="AT439" s="230" t="s">
        <v>139</v>
      </c>
      <c r="AU439" s="230" t="s">
        <v>144</v>
      </c>
      <c r="AY439" s="18" t="s">
        <v>134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81</v>
      </c>
      <c r="BK439" s="231">
        <f>ROUND(I439*H439,2)</f>
        <v>0</v>
      </c>
      <c r="BL439" s="18" t="s">
        <v>143</v>
      </c>
      <c r="BM439" s="230" t="s">
        <v>679</v>
      </c>
    </row>
    <row r="440" s="2" customFormat="1" ht="16.5" customHeight="1">
      <c r="A440" s="39"/>
      <c r="B440" s="40"/>
      <c r="C440" s="219" t="s">
        <v>273</v>
      </c>
      <c r="D440" s="219" t="s">
        <v>139</v>
      </c>
      <c r="E440" s="220" t="s">
        <v>430</v>
      </c>
      <c r="F440" s="221" t="s">
        <v>431</v>
      </c>
      <c r="G440" s="222" t="s">
        <v>150</v>
      </c>
      <c r="H440" s="223">
        <v>10</v>
      </c>
      <c r="I440" s="224"/>
      <c r="J440" s="225">
        <f>ROUND(I440*H440,2)</f>
        <v>0</v>
      </c>
      <c r="K440" s="221" t="s">
        <v>1</v>
      </c>
      <c r="L440" s="45"/>
      <c r="M440" s="226" t="s">
        <v>1</v>
      </c>
      <c r="N440" s="227" t="s">
        <v>38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143</v>
      </c>
      <c r="AT440" s="230" t="s">
        <v>139</v>
      </c>
      <c r="AU440" s="230" t="s">
        <v>144</v>
      </c>
      <c r="AY440" s="18" t="s">
        <v>134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81</v>
      </c>
      <c r="BK440" s="231">
        <f>ROUND(I440*H440,2)</f>
        <v>0</v>
      </c>
      <c r="BL440" s="18" t="s">
        <v>143</v>
      </c>
      <c r="BM440" s="230" t="s">
        <v>393</v>
      </c>
    </row>
    <row r="441" s="12" customFormat="1" ht="20.88" customHeight="1">
      <c r="A441" s="12"/>
      <c r="B441" s="203"/>
      <c r="C441" s="204"/>
      <c r="D441" s="205" t="s">
        <v>72</v>
      </c>
      <c r="E441" s="217" t="s">
        <v>169</v>
      </c>
      <c r="F441" s="217" t="s">
        <v>170</v>
      </c>
      <c r="G441" s="204"/>
      <c r="H441" s="204"/>
      <c r="I441" s="207"/>
      <c r="J441" s="218">
        <f>BK441</f>
        <v>0</v>
      </c>
      <c r="K441" s="204"/>
      <c r="L441" s="209"/>
      <c r="M441" s="210"/>
      <c r="N441" s="211"/>
      <c r="O441" s="211"/>
      <c r="P441" s="212">
        <f>SUM(P442:P446)</f>
        <v>0</v>
      </c>
      <c r="Q441" s="211"/>
      <c r="R441" s="212">
        <f>SUM(R442:R446)</f>
        <v>0</v>
      </c>
      <c r="S441" s="211"/>
      <c r="T441" s="213">
        <f>SUM(T442:T446)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4" t="s">
        <v>81</v>
      </c>
      <c r="AT441" s="215" t="s">
        <v>72</v>
      </c>
      <c r="AU441" s="215" t="s">
        <v>83</v>
      </c>
      <c r="AY441" s="214" t="s">
        <v>134</v>
      </c>
      <c r="BK441" s="216">
        <f>SUM(BK442:BK446)</f>
        <v>0</v>
      </c>
    </row>
    <row r="442" s="2" customFormat="1" ht="24.15" customHeight="1">
      <c r="A442" s="39"/>
      <c r="B442" s="40"/>
      <c r="C442" s="219" t="s">
        <v>680</v>
      </c>
      <c r="D442" s="219" t="s">
        <v>139</v>
      </c>
      <c r="E442" s="220" t="s">
        <v>172</v>
      </c>
      <c r="F442" s="221" t="s">
        <v>173</v>
      </c>
      <c r="G442" s="222" t="s">
        <v>174</v>
      </c>
      <c r="H442" s="223">
        <v>5</v>
      </c>
      <c r="I442" s="224"/>
      <c r="J442" s="225">
        <f>ROUND(I442*H442,2)</f>
        <v>0</v>
      </c>
      <c r="K442" s="221" t="s">
        <v>175</v>
      </c>
      <c r="L442" s="45"/>
      <c r="M442" s="226" t="s">
        <v>1</v>
      </c>
      <c r="N442" s="227" t="s">
        <v>38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143</v>
      </c>
      <c r="AT442" s="230" t="s">
        <v>139</v>
      </c>
      <c r="AU442" s="230" t="s">
        <v>144</v>
      </c>
      <c r="AY442" s="18" t="s">
        <v>134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81</v>
      </c>
      <c r="BK442" s="231">
        <f>ROUND(I442*H442,2)</f>
        <v>0</v>
      </c>
      <c r="BL442" s="18" t="s">
        <v>143</v>
      </c>
      <c r="BM442" s="230" t="s">
        <v>681</v>
      </c>
    </row>
    <row r="443" s="13" customFormat="1">
      <c r="A443" s="13"/>
      <c r="B443" s="232"/>
      <c r="C443" s="233"/>
      <c r="D443" s="234" t="s">
        <v>145</v>
      </c>
      <c r="E443" s="235" t="s">
        <v>1</v>
      </c>
      <c r="F443" s="236" t="s">
        <v>682</v>
      </c>
      <c r="G443" s="233"/>
      <c r="H443" s="237">
        <v>2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145</v>
      </c>
      <c r="AU443" s="243" t="s">
        <v>144</v>
      </c>
      <c r="AV443" s="13" t="s">
        <v>83</v>
      </c>
      <c r="AW443" s="13" t="s">
        <v>30</v>
      </c>
      <c r="AX443" s="13" t="s">
        <v>73</v>
      </c>
      <c r="AY443" s="243" t="s">
        <v>134</v>
      </c>
    </row>
    <row r="444" s="13" customFormat="1">
      <c r="A444" s="13"/>
      <c r="B444" s="232"/>
      <c r="C444" s="233"/>
      <c r="D444" s="234" t="s">
        <v>145</v>
      </c>
      <c r="E444" s="235" t="s">
        <v>1</v>
      </c>
      <c r="F444" s="236" t="s">
        <v>683</v>
      </c>
      <c r="G444" s="233"/>
      <c r="H444" s="237">
        <v>2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145</v>
      </c>
      <c r="AU444" s="243" t="s">
        <v>144</v>
      </c>
      <c r="AV444" s="13" t="s">
        <v>83</v>
      </c>
      <c r="AW444" s="13" t="s">
        <v>30</v>
      </c>
      <c r="AX444" s="13" t="s">
        <v>73</v>
      </c>
      <c r="AY444" s="243" t="s">
        <v>134</v>
      </c>
    </row>
    <row r="445" s="13" customFormat="1">
      <c r="A445" s="13"/>
      <c r="B445" s="232"/>
      <c r="C445" s="233"/>
      <c r="D445" s="234" t="s">
        <v>145</v>
      </c>
      <c r="E445" s="235" t="s">
        <v>1</v>
      </c>
      <c r="F445" s="236" t="s">
        <v>684</v>
      </c>
      <c r="G445" s="233"/>
      <c r="H445" s="237">
        <v>1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145</v>
      </c>
      <c r="AU445" s="243" t="s">
        <v>144</v>
      </c>
      <c r="AV445" s="13" t="s">
        <v>83</v>
      </c>
      <c r="AW445" s="13" t="s">
        <v>30</v>
      </c>
      <c r="AX445" s="13" t="s">
        <v>73</v>
      </c>
      <c r="AY445" s="243" t="s">
        <v>134</v>
      </c>
    </row>
    <row r="446" s="14" customFormat="1">
      <c r="A446" s="14"/>
      <c r="B446" s="244"/>
      <c r="C446" s="245"/>
      <c r="D446" s="234" t="s">
        <v>145</v>
      </c>
      <c r="E446" s="246" t="s">
        <v>1</v>
      </c>
      <c r="F446" s="247" t="s">
        <v>147</v>
      </c>
      <c r="G446" s="245"/>
      <c r="H446" s="248">
        <v>5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145</v>
      </c>
      <c r="AU446" s="254" t="s">
        <v>144</v>
      </c>
      <c r="AV446" s="14" t="s">
        <v>143</v>
      </c>
      <c r="AW446" s="14" t="s">
        <v>30</v>
      </c>
      <c r="AX446" s="14" t="s">
        <v>81</v>
      </c>
      <c r="AY446" s="254" t="s">
        <v>134</v>
      </c>
    </row>
    <row r="447" s="12" customFormat="1" ht="20.88" customHeight="1">
      <c r="A447" s="12"/>
      <c r="B447" s="203"/>
      <c r="C447" s="204"/>
      <c r="D447" s="205" t="s">
        <v>72</v>
      </c>
      <c r="E447" s="217" t="s">
        <v>181</v>
      </c>
      <c r="F447" s="217" t="s">
        <v>182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SUM(P448:P469)</f>
        <v>0</v>
      </c>
      <c r="Q447" s="211"/>
      <c r="R447" s="212">
        <f>SUM(R448:R469)</f>
        <v>0</v>
      </c>
      <c r="S447" s="211"/>
      <c r="T447" s="213">
        <f>SUM(T448:T469)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81</v>
      </c>
      <c r="AT447" s="215" t="s">
        <v>72</v>
      </c>
      <c r="AU447" s="215" t="s">
        <v>83</v>
      </c>
      <c r="AY447" s="214" t="s">
        <v>134</v>
      </c>
      <c r="BK447" s="216">
        <f>SUM(BK448:BK469)</f>
        <v>0</v>
      </c>
    </row>
    <row r="448" s="2" customFormat="1" ht="24.15" customHeight="1">
      <c r="A448" s="39"/>
      <c r="B448" s="40"/>
      <c r="C448" s="219" t="s">
        <v>280</v>
      </c>
      <c r="D448" s="219" t="s">
        <v>139</v>
      </c>
      <c r="E448" s="220" t="s">
        <v>685</v>
      </c>
      <c r="F448" s="221" t="s">
        <v>686</v>
      </c>
      <c r="G448" s="222" t="s">
        <v>150</v>
      </c>
      <c r="H448" s="223">
        <v>3</v>
      </c>
      <c r="I448" s="224"/>
      <c r="J448" s="225">
        <f>ROUND(I448*H448,2)</f>
        <v>0</v>
      </c>
      <c r="K448" s="221" t="s">
        <v>1</v>
      </c>
      <c r="L448" s="45"/>
      <c r="M448" s="226" t="s">
        <v>1</v>
      </c>
      <c r="N448" s="227" t="s">
        <v>38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143</v>
      </c>
      <c r="AT448" s="230" t="s">
        <v>139</v>
      </c>
      <c r="AU448" s="230" t="s">
        <v>144</v>
      </c>
      <c r="AY448" s="18" t="s">
        <v>134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81</v>
      </c>
      <c r="BK448" s="231">
        <f>ROUND(I448*H448,2)</f>
        <v>0</v>
      </c>
      <c r="BL448" s="18" t="s">
        <v>143</v>
      </c>
      <c r="BM448" s="230" t="s">
        <v>687</v>
      </c>
    </row>
    <row r="449" s="2" customFormat="1" ht="16.5" customHeight="1">
      <c r="A449" s="39"/>
      <c r="B449" s="40"/>
      <c r="C449" s="219" t="s">
        <v>688</v>
      </c>
      <c r="D449" s="219" t="s">
        <v>139</v>
      </c>
      <c r="E449" s="220" t="s">
        <v>689</v>
      </c>
      <c r="F449" s="221" t="s">
        <v>690</v>
      </c>
      <c r="G449" s="222" t="s">
        <v>150</v>
      </c>
      <c r="H449" s="223">
        <v>3</v>
      </c>
      <c r="I449" s="224"/>
      <c r="J449" s="225">
        <f>ROUND(I449*H449,2)</f>
        <v>0</v>
      </c>
      <c r="K449" s="221" t="s">
        <v>1</v>
      </c>
      <c r="L449" s="45"/>
      <c r="M449" s="226" t="s">
        <v>1</v>
      </c>
      <c r="N449" s="227" t="s">
        <v>38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143</v>
      </c>
      <c r="AT449" s="230" t="s">
        <v>139</v>
      </c>
      <c r="AU449" s="230" t="s">
        <v>144</v>
      </c>
      <c r="AY449" s="18" t="s">
        <v>134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81</v>
      </c>
      <c r="BK449" s="231">
        <f>ROUND(I449*H449,2)</f>
        <v>0</v>
      </c>
      <c r="BL449" s="18" t="s">
        <v>143</v>
      </c>
      <c r="BM449" s="230" t="s">
        <v>691</v>
      </c>
    </row>
    <row r="450" s="2" customFormat="1" ht="21.75" customHeight="1">
      <c r="A450" s="39"/>
      <c r="B450" s="40"/>
      <c r="C450" s="219" t="s">
        <v>692</v>
      </c>
      <c r="D450" s="219" t="s">
        <v>139</v>
      </c>
      <c r="E450" s="220" t="s">
        <v>693</v>
      </c>
      <c r="F450" s="221" t="s">
        <v>694</v>
      </c>
      <c r="G450" s="222" t="s">
        <v>150</v>
      </c>
      <c r="H450" s="223">
        <v>3</v>
      </c>
      <c r="I450" s="224"/>
      <c r="J450" s="225">
        <f>ROUND(I450*H450,2)</f>
        <v>0</v>
      </c>
      <c r="K450" s="221" t="s">
        <v>1</v>
      </c>
      <c r="L450" s="45"/>
      <c r="M450" s="226" t="s">
        <v>1</v>
      </c>
      <c r="N450" s="227" t="s">
        <v>38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143</v>
      </c>
      <c r="AT450" s="230" t="s">
        <v>139</v>
      </c>
      <c r="AU450" s="230" t="s">
        <v>144</v>
      </c>
      <c r="AY450" s="18" t="s">
        <v>134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81</v>
      </c>
      <c r="BK450" s="231">
        <f>ROUND(I450*H450,2)</f>
        <v>0</v>
      </c>
      <c r="BL450" s="18" t="s">
        <v>143</v>
      </c>
      <c r="BM450" s="230" t="s">
        <v>695</v>
      </c>
    </row>
    <row r="451" s="2" customFormat="1" ht="24.15" customHeight="1">
      <c r="A451" s="39"/>
      <c r="B451" s="40"/>
      <c r="C451" s="219" t="s">
        <v>696</v>
      </c>
      <c r="D451" s="219" t="s">
        <v>139</v>
      </c>
      <c r="E451" s="220" t="s">
        <v>697</v>
      </c>
      <c r="F451" s="221" t="s">
        <v>698</v>
      </c>
      <c r="G451" s="222" t="s">
        <v>623</v>
      </c>
      <c r="H451" s="223">
        <v>37.5</v>
      </c>
      <c r="I451" s="224"/>
      <c r="J451" s="225">
        <f>ROUND(I451*H451,2)</f>
        <v>0</v>
      </c>
      <c r="K451" s="221" t="s">
        <v>699</v>
      </c>
      <c r="L451" s="45"/>
      <c r="M451" s="226" t="s">
        <v>1</v>
      </c>
      <c r="N451" s="227" t="s">
        <v>38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143</v>
      </c>
      <c r="AT451" s="230" t="s">
        <v>139</v>
      </c>
      <c r="AU451" s="230" t="s">
        <v>144</v>
      </c>
      <c r="AY451" s="18" t="s">
        <v>134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81</v>
      </c>
      <c r="BK451" s="231">
        <f>ROUND(I451*H451,2)</f>
        <v>0</v>
      </c>
      <c r="BL451" s="18" t="s">
        <v>143</v>
      </c>
      <c r="BM451" s="230" t="s">
        <v>700</v>
      </c>
    </row>
    <row r="452" s="2" customFormat="1">
      <c r="A452" s="39"/>
      <c r="B452" s="40"/>
      <c r="C452" s="41"/>
      <c r="D452" s="234" t="s">
        <v>192</v>
      </c>
      <c r="E452" s="41"/>
      <c r="F452" s="265" t="s">
        <v>701</v>
      </c>
      <c r="G452" s="41"/>
      <c r="H452" s="41"/>
      <c r="I452" s="266"/>
      <c r="J452" s="41"/>
      <c r="K452" s="41"/>
      <c r="L452" s="45"/>
      <c r="M452" s="267"/>
      <c r="N452" s="268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192</v>
      </c>
      <c r="AU452" s="18" t="s">
        <v>144</v>
      </c>
    </row>
    <row r="453" s="13" customFormat="1">
      <c r="A453" s="13"/>
      <c r="B453" s="232"/>
      <c r="C453" s="233"/>
      <c r="D453" s="234" t="s">
        <v>145</v>
      </c>
      <c r="E453" s="235" t="s">
        <v>1</v>
      </c>
      <c r="F453" s="236" t="s">
        <v>702</v>
      </c>
      <c r="G453" s="233"/>
      <c r="H453" s="237">
        <v>18.75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145</v>
      </c>
      <c r="AU453" s="243" t="s">
        <v>144</v>
      </c>
      <c r="AV453" s="13" t="s">
        <v>83</v>
      </c>
      <c r="AW453" s="13" t="s">
        <v>30</v>
      </c>
      <c r="AX453" s="13" t="s">
        <v>73</v>
      </c>
      <c r="AY453" s="243" t="s">
        <v>134</v>
      </c>
    </row>
    <row r="454" s="14" customFormat="1">
      <c r="A454" s="14"/>
      <c r="B454" s="244"/>
      <c r="C454" s="245"/>
      <c r="D454" s="234" t="s">
        <v>145</v>
      </c>
      <c r="E454" s="246" t="s">
        <v>1</v>
      </c>
      <c r="F454" s="247" t="s">
        <v>147</v>
      </c>
      <c r="G454" s="245"/>
      <c r="H454" s="248">
        <v>18.75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145</v>
      </c>
      <c r="AU454" s="254" t="s">
        <v>144</v>
      </c>
      <c r="AV454" s="14" t="s">
        <v>143</v>
      </c>
      <c r="AW454" s="14" t="s">
        <v>30</v>
      </c>
      <c r="AX454" s="14" t="s">
        <v>73</v>
      </c>
      <c r="AY454" s="254" t="s">
        <v>134</v>
      </c>
    </row>
    <row r="455" s="13" customFormat="1">
      <c r="A455" s="13"/>
      <c r="B455" s="232"/>
      <c r="C455" s="233"/>
      <c r="D455" s="234" t="s">
        <v>145</v>
      </c>
      <c r="E455" s="235" t="s">
        <v>1</v>
      </c>
      <c r="F455" s="236" t="s">
        <v>703</v>
      </c>
      <c r="G455" s="233"/>
      <c r="H455" s="237">
        <v>37.5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145</v>
      </c>
      <c r="AU455" s="243" t="s">
        <v>144</v>
      </c>
      <c r="AV455" s="13" t="s">
        <v>83</v>
      </c>
      <c r="AW455" s="13" t="s">
        <v>30</v>
      </c>
      <c r="AX455" s="13" t="s">
        <v>73</v>
      </c>
      <c r="AY455" s="243" t="s">
        <v>134</v>
      </c>
    </row>
    <row r="456" s="14" customFormat="1">
      <c r="A456" s="14"/>
      <c r="B456" s="244"/>
      <c r="C456" s="245"/>
      <c r="D456" s="234" t="s">
        <v>145</v>
      </c>
      <c r="E456" s="246" t="s">
        <v>1</v>
      </c>
      <c r="F456" s="247" t="s">
        <v>147</v>
      </c>
      <c r="G456" s="245"/>
      <c r="H456" s="248">
        <v>37.5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145</v>
      </c>
      <c r="AU456" s="254" t="s">
        <v>144</v>
      </c>
      <c r="AV456" s="14" t="s">
        <v>143</v>
      </c>
      <c r="AW456" s="14" t="s">
        <v>30</v>
      </c>
      <c r="AX456" s="14" t="s">
        <v>81</v>
      </c>
      <c r="AY456" s="254" t="s">
        <v>134</v>
      </c>
    </row>
    <row r="457" s="2" customFormat="1" ht="16.5" customHeight="1">
      <c r="A457" s="39"/>
      <c r="B457" s="40"/>
      <c r="C457" s="255" t="s">
        <v>291</v>
      </c>
      <c r="D457" s="255" t="s">
        <v>188</v>
      </c>
      <c r="E457" s="256" t="s">
        <v>704</v>
      </c>
      <c r="F457" s="257" t="s">
        <v>705</v>
      </c>
      <c r="G457" s="258" t="s">
        <v>279</v>
      </c>
      <c r="H457" s="259">
        <v>6.75</v>
      </c>
      <c r="I457" s="260"/>
      <c r="J457" s="261">
        <f>ROUND(I457*H457,2)</f>
        <v>0</v>
      </c>
      <c r="K457" s="257" t="s">
        <v>699</v>
      </c>
      <c r="L457" s="262"/>
      <c r="M457" s="263" t="s">
        <v>1</v>
      </c>
      <c r="N457" s="264" t="s">
        <v>38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183</v>
      </c>
      <c r="AT457" s="230" t="s">
        <v>188</v>
      </c>
      <c r="AU457" s="230" t="s">
        <v>144</v>
      </c>
      <c r="AY457" s="18" t="s">
        <v>134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81</v>
      </c>
      <c r="BK457" s="231">
        <f>ROUND(I457*H457,2)</f>
        <v>0</v>
      </c>
      <c r="BL457" s="18" t="s">
        <v>143</v>
      </c>
      <c r="BM457" s="230" t="s">
        <v>706</v>
      </c>
    </row>
    <row r="458" s="2" customFormat="1">
      <c r="A458" s="39"/>
      <c r="B458" s="40"/>
      <c r="C458" s="41"/>
      <c r="D458" s="234" t="s">
        <v>192</v>
      </c>
      <c r="E458" s="41"/>
      <c r="F458" s="265" t="s">
        <v>701</v>
      </c>
      <c r="G458" s="41"/>
      <c r="H458" s="41"/>
      <c r="I458" s="266"/>
      <c r="J458" s="41"/>
      <c r="K458" s="41"/>
      <c r="L458" s="45"/>
      <c r="M458" s="267"/>
      <c r="N458" s="268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192</v>
      </c>
      <c r="AU458" s="18" t="s">
        <v>144</v>
      </c>
    </row>
    <row r="459" s="13" customFormat="1">
      <c r="A459" s="13"/>
      <c r="B459" s="232"/>
      <c r="C459" s="233"/>
      <c r="D459" s="234" t="s">
        <v>145</v>
      </c>
      <c r="E459" s="235" t="s">
        <v>1</v>
      </c>
      <c r="F459" s="236" t="s">
        <v>707</v>
      </c>
      <c r="G459" s="233"/>
      <c r="H459" s="237">
        <v>6.75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145</v>
      </c>
      <c r="AU459" s="243" t="s">
        <v>144</v>
      </c>
      <c r="AV459" s="13" t="s">
        <v>83</v>
      </c>
      <c r="AW459" s="13" t="s">
        <v>30</v>
      </c>
      <c r="AX459" s="13" t="s">
        <v>73</v>
      </c>
      <c r="AY459" s="243" t="s">
        <v>134</v>
      </c>
    </row>
    <row r="460" s="14" customFormat="1">
      <c r="A460" s="14"/>
      <c r="B460" s="244"/>
      <c r="C460" s="245"/>
      <c r="D460" s="234" t="s">
        <v>145</v>
      </c>
      <c r="E460" s="246" t="s">
        <v>1</v>
      </c>
      <c r="F460" s="247" t="s">
        <v>147</v>
      </c>
      <c r="G460" s="245"/>
      <c r="H460" s="248">
        <v>6.75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145</v>
      </c>
      <c r="AU460" s="254" t="s">
        <v>144</v>
      </c>
      <c r="AV460" s="14" t="s">
        <v>143</v>
      </c>
      <c r="AW460" s="14" t="s">
        <v>30</v>
      </c>
      <c r="AX460" s="14" t="s">
        <v>81</v>
      </c>
      <c r="AY460" s="254" t="s">
        <v>134</v>
      </c>
    </row>
    <row r="461" s="2" customFormat="1" ht="24.15" customHeight="1">
      <c r="A461" s="39"/>
      <c r="B461" s="40"/>
      <c r="C461" s="255" t="s">
        <v>708</v>
      </c>
      <c r="D461" s="255" t="s">
        <v>188</v>
      </c>
      <c r="E461" s="256" t="s">
        <v>709</v>
      </c>
      <c r="F461" s="257" t="s">
        <v>710</v>
      </c>
      <c r="G461" s="258" t="s">
        <v>623</v>
      </c>
      <c r="H461" s="259">
        <v>18.75</v>
      </c>
      <c r="I461" s="260"/>
      <c r="J461" s="261">
        <f>ROUND(I461*H461,2)</f>
        <v>0</v>
      </c>
      <c r="K461" s="257" t="s">
        <v>699</v>
      </c>
      <c r="L461" s="262"/>
      <c r="M461" s="263" t="s">
        <v>1</v>
      </c>
      <c r="N461" s="264" t="s">
        <v>38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183</v>
      </c>
      <c r="AT461" s="230" t="s">
        <v>188</v>
      </c>
      <c r="AU461" s="230" t="s">
        <v>144</v>
      </c>
      <c r="AY461" s="18" t="s">
        <v>134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81</v>
      </c>
      <c r="BK461" s="231">
        <f>ROUND(I461*H461,2)</f>
        <v>0</v>
      </c>
      <c r="BL461" s="18" t="s">
        <v>143</v>
      </c>
      <c r="BM461" s="230" t="s">
        <v>711</v>
      </c>
    </row>
    <row r="462" s="2" customFormat="1">
      <c r="A462" s="39"/>
      <c r="B462" s="40"/>
      <c r="C462" s="41"/>
      <c r="D462" s="234" t="s">
        <v>192</v>
      </c>
      <c r="E462" s="41"/>
      <c r="F462" s="265" t="s">
        <v>701</v>
      </c>
      <c r="G462" s="41"/>
      <c r="H462" s="41"/>
      <c r="I462" s="266"/>
      <c r="J462" s="41"/>
      <c r="K462" s="41"/>
      <c r="L462" s="45"/>
      <c r="M462" s="267"/>
      <c r="N462" s="268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192</v>
      </c>
      <c r="AU462" s="18" t="s">
        <v>144</v>
      </c>
    </row>
    <row r="463" s="13" customFormat="1">
      <c r="A463" s="13"/>
      <c r="B463" s="232"/>
      <c r="C463" s="233"/>
      <c r="D463" s="234" t="s">
        <v>145</v>
      </c>
      <c r="E463" s="235" t="s">
        <v>1</v>
      </c>
      <c r="F463" s="236" t="s">
        <v>712</v>
      </c>
      <c r="G463" s="233"/>
      <c r="H463" s="237">
        <v>18.75</v>
      </c>
      <c r="I463" s="238"/>
      <c r="J463" s="233"/>
      <c r="K463" s="233"/>
      <c r="L463" s="239"/>
      <c r="M463" s="240"/>
      <c r="N463" s="241"/>
      <c r="O463" s="241"/>
      <c r="P463" s="241"/>
      <c r="Q463" s="241"/>
      <c r="R463" s="241"/>
      <c r="S463" s="241"/>
      <c r="T463" s="24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3" t="s">
        <v>145</v>
      </c>
      <c r="AU463" s="243" t="s">
        <v>144</v>
      </c>
      <c r="AV463" s="13" t="s">
        <v>83</v>
      </c>
      <c r="AW463" s="13" t="s">
        <v>30</v>
      </c>
      <c r="AX463" s="13" t="s">
        <v>73</v>
      </c>
      <c r="AY463" s="243" t="s">
        <v>134</v>
      </c>
    </row>
    <row r="464" s="14" customFormat="1">
      <c r="A464" s="14"/>
      <c r="B464" s="244"/>
      <c r="C464" s="245"/>
      <c r="D464" s="234" t="s">
        <v>145</v>
      </c>
      <c r="E464" s="246" t="s">
        <v>1</v>
      </c>
      <c r="F464" s="247" t="s">
        <v>147</v>
      </c>
      <c r="G464" s="245"/>
      <c r="H464" s="248">
        <v>18.75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145</v>
      </c>
      <c r="AU464" s="254" t="s">
        <v>144</v>
      </c>
      <c r="AV464" s="14" t="s">
        <v>143</v>
      </c>
      <c r="AW464" s="14" t="s">
        <v>30</v>
      </c>
      <c r="AX464" s="14" t="s">
        <v>81</v>
      </c>
      <c r="AY464" s="254" t="s">
        <v>134</v>
      </c>
    </row>
    <row r="465" s="2" customFormat="1" ht="16.5" customHeight="1">
      <c r="A465" s="39"/>
      <c r="B465" s="40"/>
      <c r="C465" s="219" t="s">
        <v>257</v>
      </c>
      <c r="D465" s="219" t="s">
        <v>139</v>
      </c>
      <c r="E465" s="220" t="s">
        <v>713</v>
      </c>
      <c r="F465" s="221" t="s">
        <v>714</v>
      </c>
      <c r="G465" s="222" t="s">
        <v>623</v>
      </c>
      <c r="H465" s="223">
        <v>18.75</v>
      </c>
      <c r="I465" s="224"/>
      <c r="J465" s="225">
        <f>ROUND(I465*H465,2)</f>
        <v>0</v>
      </c>
      <c r="K465" s="221" t="s">
        <v>306</v>
      </c>
      <c r="L465" s="45"/>
      <c r="M465" s="226" t="s">
        <v>1</v>
      </c>
      <c r="N465" s="227" t="s">
        <v>38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143</v>
      </c>
      <c r="AT465" s="230" t="s">
        <v>139</v>
      </c>
      <c r="AU465" s="230" t="s">
        <v>144</v>
      </c>
      <c r="AY465" s="18" t="s">
        <v>134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81</v>
      </c>
      <c r="BK465" s="231">
        <f>ROUND(I465*H465,2)</f>
        <v>0</v>
      </c>
      <c r="BL465" s="18" t="s">
        <v>143</v>
      </c>
      <c r="BM465" s="230" t="s">
        <v>715</v>
      </c>
    </row>
    <row r="466" s="13" customFormat="1">
      <c r="A466" s="13"/>
      <c r="B466" s="232"/>
      <c r="C466" s="233"/>
      <c r="D466" s="234" t="s">
        <v>145</v>
      </c>
      <c r="E466" s="235" t="s">
        <v>1</v>
      </c>
      <c r="F466" s="236" t="s">
        <v>712</v>
      </c>
      <c r="G466" s="233"/>
      <c r="H466" s="237">
        <v>18.75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145</v>
      </c>
      <c r="AU466" s="243" t="s">
        <v>144</v>
      </c>
      <c r="AV466" s="13" t="s">
        <v>83</v>
      </c>
      <c r="AW466" s="13" t="s">
        <v>30</v>
      </c>
      <c r="AX466" s="13" t="s">
        <v>73</v>
      </c>
      <c r="AY466" s="243" t="s">
        <v>134</v>
      </c>
    </row>
    <row r="467" s="14" customFormat="1">
      <c r="A467" s="14"/>
      <c r="B467" s="244"/>
      <c r="C467" s="245"/>
      <c r="D467" s="234" t="s">
        <v>145</v>
      </c>
      <c r="E467" s="246" t="s">
        <v>1</v>
      </c>
      <c r="F467" s="247" t="s">
        <v>147</v>
      </c>
      <c r="G467" s="245"/>
      <c r="H467" s="248">
        <v>18.75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145</v>
      </c>
      <c r="AU467" s="254" t="s">
        <v>144</v>
      </c>
      <c r="AV467" s="14" t="s">
        <v>143</v>
      </c>
      <c r="AW467" s="14" t="s">
        <v>30</v>
      </c>
      <c r="AX467" s="14" t="s">
        <v>81</v>
      </c>
      <c r="AY467" s="254" t="s">
        <v>134</v>
      </c>
    </row>
    <row r="468" s="2" customFormat="1" ht="24.15" customHeight="1">
      <c r="A468" s="39"/>
      <c r="B468" s="40"/>
      <c r="C468" s="219" t="s">
        <v>716</v>
      </c>
      <c r="D468" s="219" t="s">
        <v>139</v>
      </c>
      <c r="E468" s="220" t="s">
        <v>717</v>
      </c>
      <c r="F468" s="221" t="s">
        <v>718</v>
      </c>
      <c r="G468" s="222" t="s">
        <v>142</v>
      </c>
      <c r="H468" s="223">
        <v>12</v>
      </c>
      <c r="I468" s="224"/>
      <c r="J468" s="225">
        <f>ROUND(I468*H468,2)</f>
        <v>0</v>
      </c>
      <c r="K468" s="221" t="s">
        <v>306</v>
      </c>
      <c r="L468" s="45"/>
      <c r="M468" s="226" t="s">
        <v>1</v>
      </c>
      <c r="N468" s="227" t="s">
        <v>38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143</v>
      </c>
      <c r="AT468" s="230" t="s">
        <v>139</v>
      </c>
      <c r="AU468" s="230" t="s">
        <v>144</v>
      </c>
      <c r="AY468" s="18" t="s">
        <v>134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81</v>
      </c>
      <c r="BK468" s="231">
        <f>ROUND(I468*H468,2)</f>
        <v>0</v>
      </c>
      <c r="BL468" s="18" t="s">
        <v>143</v>
      </c>
      <c r="BM468" s="230" t="s">
        <v>719</v>
      </c>
    </row>
    <row r="469" s="2" customFormat="1" ht="24.15" customHeight="1">
      <c r="A469" s="39"/>
      <c r="B469" s="40"/>
      <c r="C469" s="219" t="s">
        <v>262</v>
      </c>
      <c r="D469" s="219" t="s">
        <v>139</v>
      </c>
      <c r="E469" s="220" t="s">
        <v>720</v>
      </c>
      <c r="F469" s="221" t="s">
        <v>721</v>
      </c>
      <c r="G469" s="222" t="s">
        <v>142</v>
      </c>
      <c r="H469" s="223">
        <v>12</v>
      </c>
      <c r="I469" s="224"/>
      <c r="J469" s="225">
        <f>ROUND(I469*H469,2)</f>
        <v>0</v>
      </c>
      <c r="K469" s="221" t="s">
        <v>306</v>
      </c>
      <c r="L469" s="45"/>
      <c r="M469" s="226" t="s">
        <v>1</v>
      </c>
      <c r="N469" s="227" t="s">
        <v>38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143</v>
      </c>
      <c r="AT469" s="230" t="s">
        <v>139</v>
      </c>
      <c r="AU469" s="230" t="s">
        <v>144</v>
      </c>
      <c r="AY469" s="18" t="s">
        <v>134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81</v>
      </c>
      <c r="BK469" s="231">
        <f>ROUND(I469*H469,2)</f>
        <v>0</v>
      </c>
      <c r="BL469" s="18" t="s">
        <v>143</v>
      </c>
      <c r="BM469" s="230" t="s">
        <v>722</v>
      </c>
    </row>
    <row r="470" s="12" customFormat="1" ht="20.88" customHeight="1">
      <c r="A470" s="12"/>
      <c r="B470" s="203"/>
      <c r="C470" s="204"/>
      <c r="D470" s="205" t="s">
        <v>72</v>
      </c>
      <c r="E470" s="217" t="s">
        <v>343</v>
      </c>
      <c r="F470" s="217" t="s">
        <v>344</v>
      </c>
      <c r="G470" s="204"/>
      <c r="H470" s="204"/>
      <c r="I470" s="207"/>
      <c r="J470" s="218">
        <f>BK470</f>
        <v>0</v>
      </c>
      <c r="K470" s="204"/>
      <c r="L470" s="209"/>
      <c r="M470" s="210"/>
      <c r="N470" s="211"/>
      <c r="O470" s="211"/>
      <c r="P470" s="212">
        <f>SUM(P471:P531)</f>
        <v>0</v>
      </c>
      <c r="Q470" s="211"/>
      <c r="R470" s="212">
        <f>SUM(R471:R531)</f>
        <v>0</v>
      </c>
      <c r="S470" s="211"/>
      <c r="T470" s="213">
        <f>SUM(T471:T531)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4" t="s">
        <v>81</v>
      </c>
      <c r="AT470" s="215" t="s">
        <v>72</v>
      </c>
      <c r="AU470" s="215" t="s">
        <v>83</v>
      </c>
      <c r="AY470" s="214" t="s">
        <v>134</v>
      </c>
      <c r="BK470" s="216">
        <f>SUM(BK471:BK531)</f>
        <v>0</v>
      </c>
    </row>
    <row r="471" s="2" customFormat="1" ht="16.5" customHeight="1">
      <c r="A471" s="39"/>
      <c r="B471" s="40"/>
      <c r="C471" s="219" t="s">
        <v>723</v>
      </c>
      <c r="D471" s="219" t="s">
        <v>139</v>
      </c>
      <c r="E471" s="220" t="s">
        <v>578</v>
      </c>
      <c r="F471" s="221" t="s">
        <v>579</v>
      </c>
      <c r="G471" s="222" t="s">
        <v>150</v>
      </c>
      <c r="H471" s="223">
        <v>27</v>
      </c>
      <c r="I471" s="224"/>
      <c r="J471" s="225">
        <f>ROUND(I471*H471,2)</f>
        <v>0</v>
      </c>
      <c r="K471" s="221" t="s">
        <v>1</v>
      </c>
      <c r="L471" s="45"/>
      <c r="M471" s="226" t="s">
        <v>1</v>
      </c>
      <c r="N471" s="227" t="s">
        <v>38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143</v>
      </c>
      <c r="AT471" s="230" t="s">
        <v>139</v>
      </c>
      <c r="AU471" s="230" t="s">
        <v>144</v>
      </c>
      <c r="AY471" s="18" t="s">
        <v>134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81</v>
      </c>
      <c r="BK471" s="231">
        <f>ROUND(I471*H471,2)</f>
        <v>0</v>
      </c>
      <c r="BL471" s="18" t="s">
        <v>143</v>
      </c>
      <c r="BM471" s="230" t="s">
        <v>724</v>
      </c>
    </row>
    <row r="472" s="2" customFormat="1">
      <c r="A472" s="39"/>
      <c r="B472" s="40"/>
      <c r="C472" s="41"/>
      <c r="D472" s="234" t="s">
        <v>192</v>
      </c>
      <c r="E472" s="41"/>
      <c r="F472" s="265" t="s">
        <v>581</v>
      </c>
      <c r="G472" s="41"/>
      <c r="H472" s="41"/>
      <c r="I472" s="266"/>
      <c r="J472" s="41"/>
      <c r="K472" s="41"/>
      <c r="L472" s="45"/>
      <c r="M472" s="267"/>
      <c r="N472" s="268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192</v>
      </c>
      <c r="AU472" s="18" t="s">
        <v>144</v>
      </c>
    </row>
    <row r="473" s="2" customFormat="1" ht="16.5" customHeight="1">
      <c r="A473" s="39"/>
      <c r="B473" s="40"/>
      <c r="C473" s="255" t="s">
        <v>536</v>
      </c>
      <c r="D473" s="255" t="s">
        <v>188</v>
      </c>
      <c r="E473" s="256" t="s">
        <v>582</v>
      </c>
      <c r="F473" s="257" t="s">
        <v>583</v>
      </c>
      <c r="G473" s="258" t="s">
        <v>150</v>
      </c>
      <c r="H473" s="259">
        <v>27</v>
      </c>
      <c r="I473" s="260"/>
      <c r="J473" s="261">
        <f>ROUND(I473*H473,2)</f>
        <v>0</v>
      </c>
      <c r="K473" s="257" t="s">
        <v>1</v>
      </c>
      <c r="L473" s="262"/>
      <c r="M473" s="263" t="s">
        <v>1</v>
      </c>
      <c r="N473" s="264" t="s">
        <v>38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183</v>
      </c>
      <c r="AT473" s="230" t="s">
        <v>188</v>
      </c>
      <c r="AU473" s="230" t="s">
        <v>144</v>
      </c>
      <c r="AY473" s="18" t="s">
        <v>134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81</v>
      </c>
      <c r="BK473" s="231">
        <f>ROUND(I473*H473,2)</f>
        <v>0</v>
      </c>
      <c r="BL473" s="18" t="s">
        <v>143</v>
      </c>
      <c r="BM473" s="230" t="s">
        <v>725</v>
      </c>
    </row>
    <row r="474" s="2" customFormat="1" ht="16.5" customHeight="1">
      <c r="A474" s="39"/>
      <c r="B474" s="40"/>
      <c r="C474" s="219" t="s">
        <v>726</v>
      </c>
      <c r="D474" s="219" t="s">
        <v>139</v>
      </c>
      <c r="E474" s="220" t="s">
        <v>593</v>
      </c>
      <c r="F474" s="221" t="s">
        <v>594</v>
      </c>
      <c r="G474" s="222" t="s">
        <v>142</v>
      </c>
      <c r="H474" s="223">
        <v>40.700000000000003</v>
      </c>
      <c r="I474" s="224"/>
      <c r="J474" s="225">
        <f>ROUND(I474*H474,2)</f>
        <v>0</v>
      </c>
      <c r="K474" s="221" t="s">
        <v>1</v>
      </c>
      <c r="L474" s="45"/>
      <c r="M474" s="226" t="s">
        <v>1</v>
      </c>
      <c r="N474" s="227" t="s">
        <v>38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143</v>
      </c>
      <c r="AT474" s="230" t="s">
        <v>139</v>
      </c>
      <c r="AU474" s="230" t="s">
        <v>144</v>
      </c>
      <c r="AY474" s="18" t="s">
        <v>134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81</v>
      </c>
      <c r="BK474" s="231">
        <f>ROUND(I474*H474,2)</f>
        <v>0</v>
      </c>
      <c r="BL474" s="18" t="s">
        <v>143</v>
      </c>
      <c r="BM474" s="230" t="s">
        <v>727</v>
      </c>
    </row>
    <row r="475" s="2" customFormat="1">
      <c r="A475" s="39"/>
      <c r="B475" s="40"/>
      <c r="C475" s="41"/>
      <c r="D475" s="234" t="s">
        <v>192</v>
      </c>
      <c r="E475" s="41"/>
      <c r="F475" s="265" t="s">
        <v>596</v>
      </c>
      <c r="G475" s="41"/>
      <c r="H475" s="41"/>
      <c r="I475" s="266"/>
      <c r="J475" s="41"/>
      <c r="K475" s="41"/>
      <c r="L475" s="45"/>
      <c r="M475" s="267"/>
      <c r="N475" s="268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192</v>
      </c>
      <c r="AU475" s="18" t="s">
        <v>144</v>
      </c>
    </row>
    <row r="476" s="13" customFormat="1">
      <c r="A476" s="13"/>
      <c r="B476" s="232"/>
      <c r="C476" s="233"/>
      <c r="D476" s="234" t="s">
        <v>145</v>
      </c>
      <c r="E476" s="235" t="s">
        <v>1</v>
      </c>
      <c r="F476" s="236" t="s">
        <v>728</v>
      </c>
      <c r="G476" s="233"/>
      <c r="H476" s="237">
        <v>40.700000000000003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145</v>
      </c>
      <c r="AU476" s="243" t="s">
        <v>144</v>
      </c>
      <c r="AV476" s="13" t="s">
        <v>83</v>
      </c>
      <c r="AW476" s="13" t="s">
        <v>30</v>
      </c>
      <c r="AX476" s="13" t="s">
        <v>73</v>
      </c>
      <c r="AY476" s="243" t="s">
        <v>134</v>
      </c>
    </row>
    <row r="477" s="14" customFormat="1">
      <c r="A477" s="14"/>
      <c r="B477" s="244"/>
      <c r="C477" s="245"/>
      <c r="D477" s="234" t="s">
        <v>145</v>
      </c>
      <c r="E477" s="246" t="s">
        <v>1</v>
      </c>
      <c r="F477" s="247" t="s">
        <v>147</v>
      </c>
      <c r="G477" s="245"/>
      <c r="H477" s="248">
        <v>40.700000000000003</v>
      </c>
      <c r="I477" s="249"/>
      <c r="J477" s="245"/>
      <c r="K477" s="245"/>
      <c r="L477" s="250"/>
      <c r="M477" s="251"/>
      <c r="N477" s="252"/>
      <c r="O477" s="252"/>
      <c r="P477" s="252"/>
      <c r="Q477" s="252"/>
      <c r="R477" s="252"/>
      <c r="S477" s="252"/>
      <c r="T477" s="25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4" t="s">
        <v>145</v>
      </c>
      <c r="AU477" s="254" t="s">
        <v>144</v>
      </c>
      <c r="AV477" s="14" t="s">
        <v>143</v>
      </c>
      <c r="AW477" s="14" t="s">
        <v>30</v>
      </c>
      <c r="AX477" s="14" t="s">
        <v>81</v>
      </c>
      <c r="AY477" s="254" t="s">
        <v>134</v>
      </c>
    </row>
    <row r="478" s="2" customFormat="1" ht="16.5" customHeight="1">
      <c r="A478" s="39"/>
      <c r="B478" s="40"/>
      <c r="C478" s="255" t="s">
        <v>295</v>
      </c>
      <c r="D478" s="255" t="s">
        <v>188</v>
      </c>
      <c r="E478" s="256" t="s">
        <v>598</v>
      </c>
      <c r="F478" s="257" t="s">
        <v>599</v>
      </c>
      <c r="G478" s="258" t="s">
        <v>142</v>
      </c>
      <c r="H478" s="259">
        <v>40.700000000000003</v>
      </c>
      <c r="I478" s="260"/>
      <c r="J478" s="261">
        <f>ROUND(I478*H478,2)</f>
        <v>0</v>
      </c>
      <c r="K478" s="257" t="s">
        <v>1</v>
      </c>
      <c r="L478" s="262"/>
      <c r="M478" s="263" t="s">
        <v>1</v>
      </c>
      <c r="N478" s="264" t="s">
        <v>38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183</v>
      </c>
      <c r="AT478" s="230" t="s">
        <v>188</v>
      </c>
      <c r="AU478" s="230" t="s">
        <v>144</v>
      </c>
      <c r="AY478" s="18" t="s">
        <v>134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81</v>
      </c>
      <c r="BK478" s="231">
        <f>ROUND(I478*H478,2)</f>
        <v>0</v>
      </c>
      <c r="BL478" s="18" t="s">
        <v>143</v>
      </c>
      <c r="BM478" s="230" t="s">
        <v>729</v>
      </c>
    </row>
    <row r="479" s="13" customFormat="1">
      <c r="A479" s="13"/>
      <c r="B479" s="232"/>
      <c r="C479" s="233"/>
      <c r="D479" s="234" t="s">
        <v>145</v>
      </c>
      <c r="E479" s="235" t="s">
        <v>1</v>
      </c>
      <c r="F479" s="236" t="s">
        <v>728</v>
      </c>
      <c r="G479" s="233"/>
      <c r="H479" s="237">
        <v>40.700000000000003</v>
      </c>
      <c r="I479" s="238"/>
      <c r="J479" s="233"/>
      <c r="K479" s="233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145</v>
      </c>
      <c r="AU479" s="243" t="s">
        <v>144</v>
      </c>
      <c r="AV479" s="13" t="s">
        <v>83</v>
      </c>
      <c r="AW479" s="13" t="s">
        <v>30</v>
      </c>
      <c r="AX479" s="13" t="s">
        <v>73</v>
      </c>
      <c r="AY479" s="243" t="s">
        <v>134</v>
      </c>
    </row>
    <row r="480" s="14" customFormat="1">
      <c r="A480" s="14"/>
      <c r="B480" s="244"/>
      <c r="C480" s="245"/>
      <c r="D480" s="234" t="s">
        <v>145</v>
      </c>
      <c r="E480" s="246" t="s">
        <v>1</v>
      </c>
      <c r="F480" s="247" t="s">
        <v>147</v>
      </c>
      <c r="G480" s="245"/>
      <c r="H480" s="248">
        <v>40.700000000000003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145</v>
      </c>
      <c r="AU480" s="254" t="s">
        <v>144</v>
      </c>
      <c r="AV480" s="14" t="s">
        <v>143</v>
      </c>
      <c r="AW480" s="14" t="s">
        <v>30</v>
      </c>
      <c r="AX480" s="14" t="s">
        <v>81</v>
      </c>
      <c r="AY480" s="254" t="s">
        <v>134</v>
      </c>
    </row>
    <row r="481" s="2" customFormat="1" ht="16.5" customHeight="1">
      <c r="A481" s="39"/>
      <c r="B481" s="40"/>
      <c r="C481" s="219" t="s">
        <v>730</v>
      </c>
      <c r="D481" s="219" t="s">
        <v>139</v>
      </c>
      <c r="E481" s="220" t="s">
        <v>731</v>
      </c>
      <c r="F481" s="221" t="s">
        <v>732</v>
      </c>
      <c r="G481" s="222" t="s">
        <v>142</v>
      </c>
      <c r="H481" s="223">
        <v>372.89999999999998</v>
      </c>
      <c r="I481" s="224"/>
      <c r="J481" s="225">
        <f>ROUND(I481*H481,2)</f>
        <v>0</v>
      </c>
      <c r="K481" s="221" t="s">
        <v>1</v>
      </c>
      <c r="L481" s="45"/>
      <c r="M481" s="226" t="s">
        <v>1</v>
      </c>
      <c r="N481" s="227" t="s">
        <v>38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143</v>
      </c>
      <c r="AT481" s="230" t="s">
        <v>139</v>
      </c>
      <c r="AU481" s="230" t="s">
        <v>144</v>
      </c>
      <c r="AY481" s="18" t="s">
        <v>134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81</v>
      </c>
      <c r="BK481" s="231">
        <f>ROUND(I481*H481,2)</f>
        <v>0</v>
      </c>
      <c r="BL481" s="18" t="s">
        <v>143</v>
      </c>
      <c r="BM481" s="230" t="s">
        <v>733</v>
      </c>
    </row>
    <row r="482" s="2" customFormat="1">
      <c r="A482" s="39"/>
      <c r="B482" s="40"/>
      <c r="C482" s="41"/>
      <c r="D482" s="234" t="s">
        <v>192</v>
      </c>
      <c r="E482" s="41"/>
      <c r="F482" s="265" t="s">
        <v>734</v>
      </c>
      <c r="G482" s="41"/>
      <c r="H482" s="41"/>
      <c r="I482" s="266"/>
      <c r="J482" s="41"/>
      <c r="K482" s="41"/>
      <c r="L482" s="45"/>
      <c r="M482" s="267"/>
      <c r="N482" s="268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192</v>
      </c>
      <c r="AU482" s="18" t="s">
        <v>144</v>
      </c>
    </row>
    <row r="483" s="13" customFormat="1">
      <c r="A483" s="13"/>
      <c r="B483" s="232"/>
      <c r="C483" s="233"/>
      <c r="D483" s="234" t="s">
        <v>145</v>
      </c>
      <c r="E483" s="235" t="s">
        <v>1</v>
      </c>
      <c r="F483" s="236" t="s">
        <v>735</v>
      </c>
      <c r="G483" s="233"/>
      <c r="H483" s="237">
        <v>372.89999999999998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145</v>
      </c>
      <c r="AU483" s="243" t="s">
        <v>144</v>
      </c>
      <c r="AV483" s="13" t="s">
        <v>83</v>
      </c>
      <c r="AW483" s="13" t="s">
        <v>30</v>
      </c>
      <c r="AX483" s="13" t="s">
        <v>73</v>
      </c>
      <c r="AY483" s="243" t="s">
        <v>134</v>
      </c>
    </row>
    <row r="484" s="14" customFormat="1">
      <c r="A484" s="14"/>
      <c r="B484" s="244"/>
      <c r="C484" s="245"/>
      <c r="D484" s="234" t="s">
        <v>145</v>
      </c>
      <c r="E484" s="246" t="s">
        <v>1</v>
      </c>
      <c r="F484" s="247" t="s">
        <v>147</v>
      </c>
      <c r="G484" s="245"/>
      <c r="H484" s="248">
        <v>372.89999999999998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145</v>
      </c>
      <c r="AU484" s="254" t="s">
        <v>144</v>
      </c>
      <c r="AV484" s="14" t="s">
        <v>143</v>
      </c>
      <c r="AW484" s="14" t="s">
        <v>30</v>
      </c>
      <c r="AX484" s="14" t="s">
        <v>81</v>
      </c>
      <c r="AY484" s="254" t="s">
        <v>134</v>
      </c>
    </row>
    <row r="485" s="2" customFormat="1" ht="16.5" customHeight="1">
      <c r="A485" s="39"/>
      <c r="B485" s="40"/>
      <c r="C485" s="255" t="s">
        <v>301</v>
      </c>
      <c r="D485" s="255" t="s">
        <v>188</v>
      </c>
      <c r="E485" s="256" t="s">
        <v>736</v>
      </c>
      <c r="F485" s="257" t="s">
        <v>737</v>
      </c>
      <c r="G485" s="258" t="s">
        <v>142</v>
      </c>
      <c r="H485" s="259">
        <v>372.89999999999998</v>
      </c>
      <c r="I485" s="260"/>
      <c r="J485" s="261">
        <f>ROUND(I485*H485,2)</f>
        <v>0</v>
      </c>
      <c r="K485" s="257" t="s">
        <v>1</v>
      </c>
      <c r="L485" s="262"/>
      <c r="M485" s="263" t="s">
        <v>1</v>
      </c>
      <c r="N485" s="264" t="s">
        <v>38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183</v>
      </c>
      <c r="AT485" s="230" t="s">
        <v>188</v>
      </c>
      <c r="AU485" s="230" t="s">
        <v>144</v>
      </c>
      <c r="AY485" s="18" t="s">
        <v>134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81</v>
      </c>
      <c r="BK485" s="231">
        <f>ROUND(I485*H485,2)</f>
        <v>0</v>
      </c>
      <c r="BL485" s="18" t="s">
        <v>143</v>
      </c>
      <c r="BM485" s="230" t="s">
        <v>738</v>
      </c>
    </row>
    <row r="486" s="13" customFormat="1">
      <c r="A486" s="13"/>
      <c r="B486" s="232"/>
      <c r="C486" s="233"/>
      <c r="D486" s="234" t="s">
        <v>145</v>
      </c>
      <c r="E486" s="235" t="s">
        <v>1</v>
      </c>
      <c r="F486" s="236" t="s">
        <v>735</v>
      </c>
      <c r="G486" s="233"/>
      <c r="H486" s="237">
        <v>372.89999999999998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145</v>
      </c>
      <c r="AU486" s="243" t="s">
        <v>144</v>
      </c>
      <c r="AV486" s="13" t="s">
        <v>83</v>
      </c>
      <c r="AW486" s="13" t="s">
        <v>30</v>
      </c>
      <c r="AX486" s="13" t="s">
        <v>73</v>
      </c>
      <c r="AY486" s="243" t="s">
        <v>134</v>
      </c>
    </row>
    <row r="487" s="14" customFormat="1">
      <c r="A487" s="14"/>
      <c r="B487" s="244"/>
      <c r="C487" s="245"/>
      <c r="D487" s="234" t="s">
        <v>145</v>
      </c>
      <c r="E487" s="246" t="s">
        <v>1</v>
      </c>
      <c r="F487" s="247" t="s">
        <v>147</v>
      </c>
      <c r="G487" s="245"/>
      <c r="H487" s="248">
        <v>372.89999999999998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145</v>
      </c>
      <c r="AU487" s="254" t="s">
        <v>144</v>
      </c>
      <c r="AV487" s="14" t="s">
        <v>143</v>
      </c>
      <c r="AW487" s="14" t="s">
        <v>30</v>
      </c>
      <c r="AX487" s="14" t="s">
        <v>81</v>
      </c>
      <c r="AY487" s="254" t="s">
        <v>134</v>
      </c>
    </row>
    <row r="488" s="2" customFormat="1" ht="24.15" customHeight="1">
      <c r="A488" s="39"/>
      <c r="B488" s="40"/>
      <c r="C488" s="219" t="s">
        <v>739</v>
      </c>
      <c r="D488" s="219" t="s">
        <v>139</v>
      </c>
      <c r="E488" s="220" t="s">
        <v>740</v>
      </c>
      <c r="F488" s="221" t="s">
        <v>741</v>
      </c>
      <c r="G488" s="222" t="s">
        <v>150</v>
      </c>
      <c r="H488" s="223">
        <v>2</v>
      </c>
      <c r="I488" s="224"/>
      <c r="J488" s="225">
        <f>ROUND(I488*H488,2)</f>
        <v>0</v>
      </c>
      <c r="K488" s="221" t="s">
        <v>1</v>
      </c>
      <c r="L488" s="45"/>
      <c r="M488" s="226" t="s">
        <v>1</v>
      </c>
      <c r="N488" s="227" t="s">
        <v>38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143</v>
      </c>
      <c r="AT488" s="230" t="s">
        <v>139</v>
      </c>
      <c r="AU488" s="230" t="s">
        <v>144</v>
      </c>
      <c r="AY488" s="18" t="s">
        <v>134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81</v>
      </c>
      <c r="BK488" s="231">
        <f>ROUND(I488*H488,2)</f>
        <v>0</v>
      </c>
      <c r="BL488" s="18" t="s">
        <v>143</v>
      </c>
      <c r="BM488" s="230" t="s">
        <v>742</v>
      </c>
    </row>
    <row r="489" s="2" customFormat="1">
      <c r="A489" s="39"/>
      <c r="B489" s="40"/>
      <c r="C489" s="41"/>
      <c r="D489" s="234" t="s">
        <v>192</v>
      </c>
      <c r="E489" s="41"/>
      <c r="F489" s="265" t="s">
        <v>743</v>
      </c>
      <c r="G489" s="41"/>
      <c r="H489" s="41"/>
      <c r="I489" s="266"/>
      <c r="J489" s="41"/>
      <c r="K489" s="41"/>
      <c r="L489" s="45"/>
      <c r="M489" s="267"/>
      <c r="N489" s="268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192</v>
      </c>
      <c r="AU489" s="18" t="s">
        <v>144</v>
      </c>
    </row>
    <row r="490" s="2" customFormat="1" ht="21.75" customHeight="1">
      <c r="A490" s="39"/>
      <c r="B490" s="40"/>
      <c r="C490" s="255" t="s">
        <v>545</v>
      </c>
      <c r="D490" s="255" t="s">
        <v>188</v>
      </c>
      <c r="E490" s="256" t="s">
        <v>744</v>
      </c>
      <c r="F490" s="257" t="s">
        <v>745</v>
      </c>
      <c r="G490" s="258" t="s">
        <v>150</v>
      </c>
      <c r="H490" s="259">
        <v>2</v>
      </c>
      <c r="I490" s="260"/>
      <c r="J490" s="261">
        <f>ROUND(I490*H490,2)</f>
        <v>0</v>
      </c>
      <c r="K490" s="257" t="s">
        <v>1</v>
      </c>
      <c r="L490" s="262"/>
      <c r="M490" s="263" t="s">
        <v>1</v>
      </c>
      <c r="N490" s="264" t="s">
        <v>38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183</v>
      </c>
      <c r="AT490" s="230" t="s">
        <v>188</v>
      </c>
      <c r="AU490" s="230" t="s">
        <v>144</v>
      </c>
      <c r="AY490" s="18" t="s">
        <v>134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81</v>
      </c>
      <c r="BK490" s="231">
        <f>ROUND(I490*H490,2)</f>
        <v>0</v>
      </c>
      <c r="BL490" s="18" t="s">
        <v>143</v>
      </c>
      <c r="BM490" s="230" t="s">
        <v>746</v>
      </c>
    </row>
    <row r="491" s="2" customFormat="1" ht="21.75" customHeight="1">
      <c r="A491" s="39"/>
      <c r="B491" s="40"/>
      <c r="C491" s="219" t="s">
        <v>747</v>
      </c>
      <c r="D491" s="219" t="s">
        <v>139</v>
      </c>
      <c r="E491" s="220" t="s">
        <v>611</v>
      </c>
      <c r="F491" s="221" t="s">
        <v>612</v>
      </c>
      <c r="G491" s="222" t="s">
        <v>150</v>
      </c>
      <c r="H491" s="223">
        <v>3</v>
      </c>
      <c r="I491" s="224"/>
      <c r="J491" s="225">
        <f>ROUND(I491*H491,2)</f>
        <v>0</v>
      </c>
      <c r="K491" s="221" t="s">
        <v>1</v>
      </c>
      <c r="L491" s="45"/>
      <c r="M491" s="226" t="s">
        <v>1</v>
      </c>
      <c r="N491" s="227" t="s">
        <v>38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143</v>
      </c>
      <c r="AT491" s="230" t="s">
        <v>139</v>
      </c>
      <c r="AU491" s="230" t="s">
        <v>144</v>
      </c>
      <c r="AY491" s="18" t="s">
        <v>134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81</v>
      </c>
      <c r="BK491" s="231">
        <f>ROUND(I491*H491,2)</f>
        <v>0</v>
      </c>
      <c r="BL491" s="18" t="s">
        <v>143</v>
      </c>
      <c r="BM491" s="230" t="s">
        <v>748</v>
      </c>
    </row>
    <row r="492" s="2" customFormat="1">
      <c r="A492" s="39"/>
      <c r="B492" s="40"/>
      <c r="C492" s="41"/>
      <c r="D492" s="234" t="s">
        <v>192</v>
      </c>
      <c r="E492" s="41"/>
      <c r="F492" s="265" t="s">
        <v>614</v>
      </c>
      <c r="G492" s="41"/>
      <c r="H492" s="41"/>
      <c r="I492" s="266"/>
      <c r="J492" s="41"/>
      <c r="K492" s="41"/>
      <c r="L492" s="45"/>
      <c r="M492" s="267"/>
      <c r="N492" s="268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192</v>
      </c>
      <c r="AU492" s="18" t="s">
        <v>144</v>
      </c>
    </row>
    <row r="493" s="2" customFormat="1" ht="16.5" customHeight="1">
      <c r="A493" s="39"/>
      <c r="B493" s="40"/>
      <c r="C493" s="255" t="s">
        <v>307</v>
      </c>
      <c r="D493" s="255" t="s">
        <v>188</v>
      </c>
      <c r="E493" s="256" t="s">
        <v>615</v>
      </c>
      <c r="F493" s="257" t="s">
        <v>616</v>
      </c>
      <c r="G493" s="258" t="s">
        <v>150</v>
      </c>
      <c r="H493" s="259">
        <v>3</v>
      </c>
      <c r="I493" s="260"/>
      <c r="J493" s="261">
        <f>ROUND(I493*H493,2)</f>
        <v>0</v>
      </c>
      <c r="K493" s="257" t="s">
        <v>1</v>
      </c>
      <c r="L493" s="262"/>
      <c r="M493" s="263" t="s">
        <v>1</v>
      </c>
      <c r="N493" s="264" t="s">
        <v>38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183</v>
      </c>
      <c r="AT493" s="230" t="s">
        <v>188</v>
      </c>
      <c r="AU493" s="230" t="s">
        <v>144</v>
      </c>
      <c r="AY493" s="18" t="s">
        <v>134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81</v>
      </c>
      <c r="BK493" s="231">
        <f>ROUND(I493*H493,2)</f>
        <v>0</v>
      </c>
      <c r="BL493" s="18" t="s">
        <v>143</v>
      </c>
      <c r="BM493" s="230" t="s">
        <v>749</v>
      </c>
    </row>
    <row r="494" s="2" customFormat="1" ht="21.75" customHeight="1">
      <c r="A494" s="39"/>
      <c r="B494" s="40"/>
      <c r="C494" s="219" t="s">
        <v>750</v>
      </c>
      <c r="D494" s="219" t="s">
        <v>139</v>
      </c>
      <c r="E494" s="220" t="s">
        <v>751</v>
      </c>
      <c r="F494" s="221" t="s">
        <v>752</v>
      </c>
      <c r="G494" s="222" t="s">
        <v>150</v>
      </c>
      <c r="H494" s="223">
        <v>14</v>
      </c>
      <c r="I494" s="224"/>
      <c r="J494" s="225">
        <f>ROUND(I494*H494,2)</f>
        <v>0</v>
      </c>
      <c r="K494" s="221" t="s">
        <v>1</v>
      </c>
      <c r="L494" s="45"/>
      <c r="M494" s="226" t="s">
        <v>1</v>
      </c>
      <c r="N494" s="227" t="s">
        <v>38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143</v>
      </c>
      <c r="AT494" s="230" t="s">
        <v>139</v>
      </c>
      <c r="AU494" s="230" t="s">
        <v>144</v>
      </c>
      <c r="AY494" s="18" t="s">
        <v>134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81</v>
      </c>
      <c r="BK494" s="231">
        <f>ROUND(I494*H494,2)</f>
        <v>0</v>
      </c>
      <c r="BL494" s="18" t="s">
        <v>143</v>
      </c>
      <c r="BM494" s="230" t="s">
        <v>753</v>
      </c>
    </row>
    <row r="495" s="2" customFormat="1">
      <c r="A495" s="39"/>
      <c r="B495" s="40"/>
      <c r="C495" s="41"/>
      <c r="D495" s="234" t="s">
        <v>192</v>
      </c>
      <c r="E495" s="41"/>
      <c r="F495" s="265" t="s">
        <v>754</v>
      </c>
      <c r="G495" s="41"/>
      <c r="H495" s="41"/>
      <c r="I495" s="266"/>
      <c r="J495" s="41"/>
      <c r="K495" s="41"/>
      <c r="L495" s="45"/>
      <c r="M495" s="267"/>
      <c r="N495" s="268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192</v>
      </c>
      <c r="AU495" s="18" t="s">
        <v>144</v>
      </c>
    </row>
    <row r="496" s="2" customFormat="1" ht="16.5" customHeight="1">
      <c r="A496" s="39"/>
      <c r="B496" s="40"/>
      <c r="C496" s="255" t="s">
        <v>313</v>
      </c>
      <c r="D496" s="255" t="s">
        <v>188</v>
      </c>
      <c r="E496" s="256" t="s">
        <v>755</v>
      </c>
      <c r="F496" s="257" t="s">
        <v>756</v>
      </c>
      <c r="G496" s="258" t="s">
        <v>150</v>
      </c>
      <c r="H496" s="259">
        <v>14</v>
      </c>
      <c r="I496" s="260"/>
      <c r="J496" s="261">
        <f>ROUND(I496*H496,2)</f>
        <v>0</v>
      </c>
      <c r="K496" s="257" t="s">
        <v>1</v>
      </c>
      <c r="L496" s="262"/>
      <c r="M496" s="263" t="s">
        <v>1</v>
      </c>
      <c r="N496" s="264" t="s">
        <v>38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183</v>
      </c>
      <c r="AT496" s="230" t="s">
        <v>188</v>
      </c>
      <c r="AU496" s="230" t="s">
        <v>144</v>
      </c>
      <c r="AY496" s="18" t="s">
        <v>134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81</v>
      </c>
      <c r="BK496" s="231">
        <f>ROUND(I496*H496,2)</f>
        <v>0</v>
      </c>
      <c r="BL496" s="18" t="s">
        <v>143</v>
      </c>
      <c r="BM496" s="230" t="s">
        <v>757</v>
      </c>
    </row>
    <row r="497" s="2" customFormat="1" ht="24.15" customHeight="1">
      <c r="A497" s="39"/>
      <c r="B497" s="40"/>
      <c r="C497" s="219" t="s">
        <v>758</v>
      </c>
      <c r="D497" s="219" t="s">
        <v>139</v>
      </c>
      <c r="E497" s="220" t="s">
        <v>759</v>
      </c>
      <c r="F497" s="221" t="s">
        <v>760</v>
      </c>
      <c r="G497" s="222" t="s">
        <v>150</v>
      </c>
      <c r="H497" s="223">
        <v>8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38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143</v>
      </c>
      <c r="AT497" s="230" t="s">
        <v>139</v>
      </c>
      <c r="AU497" s="230" t="s">
        <v>144</v>
      </c>
      <c r="AY497" s="18" t="s">
        <v>134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81</v>
      </c>
      <c r="BK497" s="231">
        <f>ROUND(I497*H497,2)</f>
        <v>0</v>
      </c>
      <c r="BL497" s="18" t="s">
        <v>143</v>
      </c>
      <c r="BM497" s="230" t="s">
        <v>761</v>
      </c>
    </row>
    <row r="498" s="2" customFormat="1">
      <c r="A498" s="39"/>
      <c r="B498" s="40"/>
      <c r="C498" s="41"/>
      <c r="D498" s="234" t="s">
        <v>192</v>
      </c>
      <c r="E498" s="41"/>
      <c r="F498" s="265" t="s">
        <v>762</v>
      </c>
      <c r="G498" s="41"/>
      <c r="H498" s="41"/>
      <c r="I498" s="266"/>
      <c r="J498" s="41"/>
      <c r="K498" s="41"/>
      <c r="L498" s="45"/>
      <c r="M498" s="267"/>
      <c r="N498" s="268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192</v>
      </c>
      <c r="AU498" s="18" t="s">
        <v>144</v>
      </c>
    </row>
    <row r="499" s="2" customFormat="1" ht="21.75" customHeight="1">
      <c r="A499" s="39"/>
      <c r="B499" s="40"/>
      <c r="C499" s="255" t="s">
        <v>319</v>
      </c>
      <c r="D499" s="255" t="s">
        <v>188</v>
      </c>
      <c r="E499" s="256" t="s">
        <v>763</v>
      </c>
      <c r="F499" s="257" t="s">
        <v>764</v>
      </c>
      <c r="G499" s="258" t="s">
        <v>150</v>
      </c>
      <c r="H499" s="259">
        <v>8</v>
      </c>
      <c r="I499" s="260"/>
      <c r="J499" s="261">
        <f>ROUND(I499*H499,2)</f>
        <v>0</v>
      </c>
      <c r="K499" s="257" t="s">
        <v>1</v>
      </c>
      <c r="L499" s="262"/>
      <c r="M499" s="263" t="s">
        <v>1</v>
      </c>
      <c r="N499" s="264" t="s">
        <v>38</v>
      </c>
      <c r="O499" s="92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183</v>
      </c>
      <c r="AT499" s="230" t="s">
        <v>188</v>
      </c>
      <c r="AU499" s="230" t="s">
        <v>144</v>
      </c>
      <c r="AY499" s="18" t="s">
        <v>134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81</v>
      </c>
      <c r="BK499" s="231">
        <f>ROUND(I499*H499,2)</f>
        <v>0</v>
      </c>
      <c r="BL499" s="18" t="s">
        <v>143</v>
      </c>
      <c r="BM499" s="230" t="s">
        <v>765</v>
      </c>
    </row>
    <row r="500" s="2" customFormat="1" ht="16.5" customHeight="1">
      <c r="A500" s="39"/>
      <c r="B500" s="40"/>
      <c r="C500" s="219" t="s">
        <v>766</v>
      </c>
      <c r="D500" s="219" t="s">
        <v>139</v>
      </c>
      <c r="E500" s="220" t="s">
        <v>767</v>
      </c>
      <c r="F500" s="221" t="s">
        <v>768</v>
      </c>
      <c r="G500" s="222" t="s">
        <v>150</v>
      </c>
      <c r="H500" s="223">
        <v>6</v>
      </c>
      <c r="I500" s="224"/>
      <c r="J500" s="225">
        <f>ROUND(I500*H500,2)</f>
        <v>0</v>
      </c>
      <c r="K500" s="221" t="s">
        <v>1</v>
      </c>
      <c r="L500" s="45"/>
      <c r="M500" s="226" t="s">
        <v>1</v>
      </c>
      <c r="N500" s="227" t="s">
        <v>38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143</v>
      </c>
      <c r="AT500" s="230" t="s">
        <v>139</v>
      </c>
      <c r="AU500" s="230" t="s">
        <v>144</v>
      </c>
      <c r="AY500" s="18" t="s">
        <v>134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81</v>
      </c>
      <c r="BK500" s="231">
        <f>ROUND(I500*H500,2)</f>
        <v>0</v>
      </c>
      <c r="BL500" s="18" t="s">
        <v>143</v>
      </c>
      <c r="BM500" s="230" t="s">
        <v>769</v>
      </c>
    </row>
    <row r="501" s="2" customFormat="1">
      <c r="A501" s="39"/>
      <c r="B501" s="40"/>
      <c r="C501" s="41"/>
      <c r="D501" s="234" t="s">
        <v>192</v>
      </c>
      <c r="E501" s="41"/>
      <c r="F501" s="265" t="s">
        <v>770</v>
      </c>
      <c r="G501" s="41"/>
      <c r="H501" s="41"/>
      <c r="I501" s="266"/>
      <c r="J501" s="41"/>
      <c r="K501" s="41"/>
      <c r="L501" s="45"/>
      <c r="M501" s="267"/>
      <c r="N501" s="268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192</v>
      </c>
      <c r="AU501" s="18" t="s">
        <v>144</v>
      </c>
    </row>
    <row r="502" s="2" customFormat="1" ht="16.5" customHeight="1">
      <c r="A502" s="39"/>
      <c r="B502" s="40"/>
      <c r="C502" s="255" t="s">
        <v>325</v>
      </c>
      <c r="D502" s="255" t="s">
        <v>188</v>
      </c>
      <c r="E502" s="256" t="s">
        <v>771</v>
      </c>
      <c r="F502" s="257" t="s">
        <v>772</v>
      </c>
      <c r="G502" s="258" t="s">
        <v>150</v>
      </c>
      <c r="H502" s="259">
        <v>6</v>
      </c>
      <c r="I502" s="260"/>
      <c r="J502" s="261">
        <f>ROUND(I502*H502,2)</f>
        <v>0</v>
      </c>
      <c r="K502" s="257" t="s">
        <v>1</v>
      </c>
      <c r="L502" s="262"/>
      <c r="M502" s="263" t="s">
        <v>1</v>
      </c>
      <c r="N502" s="264" t="s">
        <v>38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183</v>
      </c>
      <c r="AT502" s="230" t="s">
        <v>188</v>
      </c>
      <c r="AU502" s="230" t="s">
        <v>144</v>
      </c>
      <c r="AY502" s="18" t="s">
        <v>134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81</v>
      </c>
      <c r="BK502" s="231">
        <f>ROUND(I502*H502,2)</f>
        <v>0</v>
      </c>
      <c r="BL502" s="18" t="s">
        <v>143</v>
      </c>
      <c r="BM502" s="230" t="s">
        <v>773</v>
      </c>
    </row>
    <row r="503" s="2" customFormat="1" ht="16.5" customHeight="1">
      <c r="A503" s="39"/>
      <c r="B503" s="40"/>
      <c r="C503" s="219" t="s">
        <v>774</v>
      </c>
      <c r="D503" s="219" t="s">
        <v>139</v>
      </c>
      <c r="E503" s="220" t="s">
        <v>454</v>
      </c>
      <c r="F503" s="221" t="s">
        <v>455</v>
      </c>
      <c r="G503" s="222" t="s">
        <v>150</v>
      </c>
      <c r="H503" s="223">
        <v>11</v>
      </c>
      <c r="I503" s="224"/>
      <c r="J503" s="225">
        <f>ROUND(I503*H503,2)</f>
        <v>0</v>
      </c>
      <c r="K503" s="221" t="s">
        <v>1</v>
      </c>
      <c r="L503" s="45"/>
      <c r="M503" s="226" t="s">
        <v>1</v>
      </c>
      <c r="N503" s="227" t="s">
        <v>38</v>
      </c>
      <c r="O503" s="92"/>
      <c r="P503" s="228">
        <f>O503*H503</f>
        <v>0</v>
      </c>
      <c r="Q503" s="228">
        <v>0</v>
      </c>
      <c r="R503" s="228">
        <f>Q503*H503</f>
        <v>0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143</v>
      </c>
      <c r="AT503" s="230" t="s">
        <v>139</v>
      </c>
      <c r="AU503" s="230" t="s">
        <v>144</v>
      </c>
      <c r="AY503" s="18" t="s">
        <v>134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81</v>
      </c>
      <c r="BK503" s="231">
        <f>ROUND(I503*H503,2)</f>
        <v>0</v>
      </c>
      <c r="BL503" s="18" t="s">
        <v>143</v>
      </c>
      <c r="BM503" s="230" t="s">
        <v>775</v>
      </c>
    </row>
    <row r="504" s="2" customFormat="1">
      <c r="A504" s="39"/>
      <c r="B504" s="40"/>
      <c r="C504" s="41"/>
      <c r="D504" s="234" t="s">
        <v>192</v>
      </c>
      <c r="E504" s="41"/>
      <c r="F504" s="265" t="s">
        <v>456</v>
      </c>
      <c r="G504" s="41"/>
      <c r="H504" s="41"/>
      <c r="I504" s="266"/>
      <c r="J504" s="41"/>
      <c r="K504" s="41"/>
      <c r="L504" s="45"/>
      <c r="M504" s="267"/>
      <c r="N504" s="26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192</v>
      </c>
      <c r="AU504" s="18" t="s">
        <v>144</v>
      </c>
    </row>
    <row r="505" s="2" customFormat="1" ht="16.5" customHeight="1">
      <c r="A505" s="39"/>
      <c r="B505" s="40"/>
      <c r="C505" s="219" t="s">
        <v>330</v>
      </c>
      <c r="D505" s="219" t="s">
        <v>139</v>
      </c>
      <c r="E505" s="220" t="s">
        <v>776</v>
      </c>
      <c r="F505" s="221" t="s">
        <v>447</v>
      </c>
      <c r="G505" s="222" t="s">
        <v>150</v>
      </c>
      <c r="H505" s="223">
        <v>3</v>
      </c>
      <c r="I505" s="224"/>
      <c r="J505" s="225">
        <f>ROUND(I505*H505,2)</f>
        <v>0</v>
      </c>
      <c r="K505" s="221" t="s">
        <v>1</v>
      </c>
      <c r="L505" s="45"/>
      <c r="M505" s="226" t="s">
        <v>1</v>
      </c>
      <c r="N505" s="227" t="s">
        <v>38</v>
      </c>
      <c r="O505" s="92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143</v>
      </c>
      <c r="AT505" s="230" t="s">
        <v>139</v>
      </c>
      <c r="AU505" s="230" t="s">
        <v>144</v>
      </c>
      <c r="AY505" s="18" t="s">
        <v>134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81</v>
      </c>
      <c r="BK505" s="231">
        <f>ROUND(I505*H505,2)</f>
        <v>0</v>
      </c>
      <c r="BL505" s="18" t="s">
        <v>143</v>
      </c>
      <c r="BM505" s="230" t="s">
        <v>777</v>
      </c>
    </row>
    <row r="506" s="2" customFormat="1">
      <c r="A506" s="39"/>
      <c r="B506" s="40"/>
      <c r="C506" s="41"/>
      <c r="D506" s="234" t="s">
        <v>192</v>
      </c>
      <c r="E506" s="41"/>
      <c r="F506" s="265" t="s">
        <v>778</v>
      </c>
      <c r="G506" s="41"/>
      <c r="H506" s="41"/>
      <c r="I506" s="266"/>
      <c r="J506" s="41"/>
      <c r="K506" s="41"/>
      <c r="L506" s="45"/>
      <c r="M506" s="267"/>
      <c r="N506" s="268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192</v>
      </c>
      <c r="AU506" s="18" t="s">
        <v>144</v>
      </c>
    </row>
    <row r="507" s="2" customFormat="1" ht="16.5" customHeight="1">
      <c r="A507" s="39"/>
      <c r="B507" s="40"/>
      <c r="C507" s="255" t="s">
        <v>779</v>
      </c>
      <c r="D507" s="255" t="s">
        <v>188</v>
      </c>
      <c r="E507" s="256" t="s">
        <v>780</v>
      </c>
      <c r="F507" s="257" t="s">
        <v>449</v>
      </c>
      <c r="G507" s="258" t="s">
        <v>150</v>
      </c>
      <c r="H507" s="259">
        <v>3</v>
      </c>
      <c r="I507" s="260"/>
      <c r="J507" s="261">
        <f>ROUND(I507*H507,2)</f>
        <v>0</v>
      </c>
      <c r="K507" s="257" t="s">
        <v>1</v>
      </c>
      <c r="L507" s="262"/>
      <c r="M507" s="263" t="s">
        <v>1</v>
      </c>
      <c r="N507" s="264" t="s">
        <v>38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183</v>
      </c>
      <c r="AT507" s="230" t="s">
        <v>188</v>
      </c>
      <c r="AU507" s="230" t="s">
        <v>144</v>
      </c>
      <c r="AY507" s="18" t="s">
        <v>134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81</v>
      </c>
      <c r="BK507" s="231">
        <f>ROUND(I507*H507,2)</f>
        <v>0</v>
      </c>
      <c r="BL507" s="18" t="s">
        <v>143</v>
      </c>
      <c r="BM507" s="230" t="s">
        <v>781</v>
      </c>
    </row>
    <row r="508" s="2" customFormat="1" ht="16.5" customHeight="1">
      <c r="A508" s="39"/>
      <c r="B508" s="40"/>
      <c r="C508" s="219" t="s">
        <v>334</v>
      </c>
      <c r="D508" s="219" t="s">
        <v>139</v>
      </c>
      <c r="E508" s="220" t="s">
        <v>782</v>
      </c>
      <c r="F508" s="221" t="s">
        <v>451</v>
      </c>
      <c r="G508" s="222" t="s">
        <v>150</v>
      </c>
      <c r="H508" s="223">
        <v>1</v>
      </c>
      <c r="I508" s="224"/>
      <c r="J508" s="225">
        <f>ROUND(I508*H508,2)</f>
        <v>0</v>
      </c>
      <c r="K508" s="221" t="s">
        <v>1</v>
      </c>
      <c r="L508" s="45"/>
      <c r="M508" s="226" t="s">
        <v>1</v>
      </c>
      <c r="N508" s="227" t="s">
        <v>38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143</v>
      </c>
      <c r="AT508" s="230" t="s">
        <v>139</v>
      </c>
      <c r="AU508" s="230" t="s">
        <v>144</v>
      </c>
      <c r="AY508" s="18" t="s">
        <v>134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81</v>
      </c>
      <c r="BK508" s="231">
        <f>ROUND(I508*H508,2)</f>
        <v>0</v>
      </c>
      <c r="BL508" s="18" t="s">
        <v>143</v>
      </c>
      <c r="BM508" s="230" t="s">
        <v>783</v>
      </c>
    </row>
    <row r="509" s="2" customFormat="1">
      <c r="A509" s="39"/>
      <c r="B509" s="40"/>
      <c r="C509" s="41"/>
      <c r="D509" s="234" t="s">
        <v>192</v>
      </c>
      <c r="E509" s="41"/>
      <c r="F509" s="265" t="s">
        <v>784</v>
      </c>
      <c r="G509" s="41"/>
      <c r="H509" s="41"/>
      <c r="I509" s="266"/>
      <c r="J509" s="41"/>
      <c r="K509" s="41"/>
      <c r="L509" s="45"/>
      <c r="M509" s="267"/>
      <c r="N509" s="268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192</v>
      </c>
      <c r="AU509" s="18" t="s">
        <v>144</v>
      </c>
    </row>
    <row r="510" s="2" customFormat="1" ht="16.5" customHeight="1">
      <c r="A510" s="39"/>
      <c r="B510" s="40"/>
      <c r="C510" s="255" t="s">
        <v>785</v>
      </c>
      <c r="D510" s="255" t="s">
        <v>188</v>
      </c>
      <c r="E510" s="256" t="s">
        <v>786</v>
      </c>
      <c r="F510" s="257" t="s">
        <v>453</v>
      </c>
      <c r="G510" s="258" t="s">
        <v>150</v>
      </c>
      <c r="H510" s="259">
        <v>1</v>
      </c>
      <c r="I510" s="260"/>
      <c r="J510" s="261">
        <f>ROUND(I510*H510,2)</f>
        <v>0</v>
      </c>
      <c r="K510" s="257" t="s">
        <v>1</v>
      </c>
      <c r="L510" s="262"/>
      <c r="M510" s="263" t="s">
        <v>1</v>
      </c>
      <c r="N510" s="264" t="s">
        <v>38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183</v>
      </c>
      <c r="AT510" s="230" t="s">
        <v>188</v>
      </c>
      <c r="AU510" s="230" t="s">
        <v>144</v>
      </c>
      <c r="AY510" s="18" t="s">
        <v>134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81</v>
      </c>
      <c r="BK510" s="231">
        <f>ROUND(I510*H510,2)</f>
        <v>0</v>
      </c>
      <c r="BL510" s="18" t="s">
        <v>143</v>
      </c>
      <c r="BM510" s="230" t="s">
        <v>787</v>
      </c>
    </row>
    <row r="511" s="2" customFormat="1" ht="16.5" customHeight="1">
      <c r="A511" s="39"/>
      <c r="B511" s="40"/>
      <c r="C511" s="219" t="s">
        <v>560</v>
      </c>
      <c r="D511" s="219" t="s">
        <v>139</v>
      </c>
      <c r="E511" s="220" t="s">
        <v>788</v>
      </c>
      <c r="F511" s="221" t="s">
        <v>789</v>
      </c>
      <c r="G511" s="222" t="s">
        <v>150</v>
      </c>
      <c r="H511" s="223">
        <v>2</v>
      </c>
      <c r="I511" s="224"/>
      <c r="J511" s="225">
        <f>ROUND(I511*H511,2)</f>
        <v>0</v>
      </c>
      <c r="K511" s="221" t="s">
        <v>1</v>
      </c>
      <c r="L511" s="45"/>
      <c r="M511" s="226" t="s">
        <v>1</v>
      </c>
      <c r="N511" s="227" t="s">
        <v>38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143</v>
      </c>
      <c r="AT511" s="230" t="s">
        <v>139</v>
      </c>
      <c r="AU511" s="230" t="s">
        <v>144</v>
      </c>
      <c r="AY511" s="18" t="s">
        <v>134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81</v>
      </c>
      <c r="BK511" s="231">
        <f>ROUND(I511*H511,2)</f>
        <v>0</v>
      </c>
      <c r="BL511" s="18" t="s">
        <v>143</v>
      </c>
      <c r="BM511" s="230" t="s">
        <v>790</v>
      </c>
    </row>
    <row r="512" s="2" customFormat="1">
      <c r="A512" s="39"/>
      <c r="B512" s="40"/>
      <c r="C512" s="41"/>
      <c r="D512" s="234" t="s">
        <v>192</v>
      </c>
      <c r="E512" s="41"/>
      <c r="F512" s="265" t="s">
        <v>791</v>
      </c>
      <c r="G512" s="41"/>
      <c r="H512" s="41"/>
      <c r="I512" s="266"/>
      <c r="J512" s="41"/>
      <c r="K512" s="41"/>
      <c r="L512" s="45"/>
      <c r="M512" s="267"/>
      <c r="N512" s="268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192</v>
      </c>
      <c r="AU512" s="18" t="s">
        <v>144</v>
      </c>
    </row>
    <row r="513" s="2" customFormat="1" ht="16.5" customHeight="1">
      <c r="A513" s="39"/>
      <c r="B513" s="40"/>
      <c r="C513" s="255" t="s">
        <v>792</v>
      </c>
      <c r="D513" s="255" t="s">
        <v>188</v>
      </c>
      <c r="E513" s="256" t="s">
        <v>793</v>
      </c>
      <c r="F513" s="257" t="s">
        <v>794</v>
      </c>
      <c r="G513" s="258" t="s">
        <v>150</v>
      </c>
      <c r="H513" s="259">
        <v>2</v>
      </c>
      <c r="I513" s="260"/>
      <c r="J513" s="261">
        <f>ROUND(I513*H513,2)</f>
        <v>0</v>
      </c>
      <c r="K513" s="257" t="s">
        <v>1</v>
      </c>
      <c r="L513" s="262"/>
      <c r="M513" s="263" t="s">
        <v>1</v>
      </c>
      <c r="N513" s="264" t="s">
        <v>38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183</v>
      </c>
      <c r="AT513" s="230" t="s">
        <v>188</v>
      </c>
      <c r="AU513" s="230" t="s">
        <v>144</v>
      </c>
      <c r="AY513" s="18" t="s">
        <v>134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81</v>
      </c>
      <c r="BK513" s="231">
        <f>ROUND(I513*H513,2)</f>
        <v>0</v>
      </c>
      <c r="BL513" s="18" t="s">
        <v>143</v>
      </c>
      <c r="BM513" s="230" t="s">
        <v>795</v>
      </c>
    </row>
    <row r="514" s="2" customFormat="1" ht="16.5" customHeight="1">
      <c r="A514" s="39"/>
      <c r="B514" s="40"/>
      <c r="C514" s="219" t="s">
        <v>564</v>
      </c>
      <c r="D514" s="219" t="s">
        <v>139</v>
      </c>
      <c r="E514" s="220" t="s">
        <v>796</v>
      </c>
      <c r="F514" s="221" t="s">
        <v>797</v>
      </c>
      <c r="G514" s="222" t="s">
        <v>150</v>
      </c>
      <c r="H514" s="223">
        <v>3</v>
      </c>
      <c r="I514" s="224"/>
      <c r="J514" s="225">
        <f>ROUND(I514*H514,2)</f>
        <v>0</v>
      </c>
      <c r="K514" s="221" t="s">
        <v>1</v>
      </c>
      <c r="L514" s="45"/>
      <c r="M514" s="226" t="s">
        <v>1</v>
      </c>
      <c r="N514" s="227" t="s">
        <v>38</v>
      </c>
      <c r="O514" s="92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0" t="s">
        <v>143</v>
      </c>
      <c r="AT514" s="230" t="s">
        <v>139</v>
      </c>
      <c r="AU514" s="230" t="s">
        <v>144</v>
      </c>
      <c r="AY514" s="18" t="s">
        <v>134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8" t="s">
        <v>81</v>
      </c>
      <c r="BK514" s="231">
        <f>ROUND(I514*H514,2)</f>
        <v>0</v>
      </c>
      <c r="BL514" s="18" t="s">
        <v>143</v>
      </c>
      <c r="BM514" s="230" t="s">
        <v>798</v>
      </c>
    </row>
    <row r="515" s="2" customFormat="1">
      <c r="A515" s="39"/>
      <c r="B515" s="40"/>
      <c r="C515" s="41"/>
      <c r="D515" s="234" t="s">
        <v>192</v>
      </c>
      <c r="E515" s="41"/>
      <c r="F515" s="265" t="s">
        <v>799</v>
      </c>
      <c r="G515" s="41"/>
      <c r="H515" s="41"/>
      <c r="I515" s="266"/>
      <c r="J515" s="41"/>
      <c r="K515" s="41"/>
      <c r="L515" s="45"/>
      <c r="M515" s="267"/>
      <c r="N515" s="268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192</v>
      </c>
      <c r="AU515" s="18" t="s">
        <v>144</v>
      </c>
    </row>
    <row r="516" s="2" customFormat="1" ht="16.5" customHeight="1">
      <c r="A516" s="39"/>
      <c r="B516" s="40"/>
      <c r="C516" s="255" t="s">
        <v>800</v>
      </c>
      <c r="D516" s="255" t="s">
        <v>188</v>
      </c>
      <c r="E516" s="256" t="s">
        <v>801</v>
      </c>
      <c r="F516" s="257" t="s">
        <v>802</v>
      </c>
      <c r="G516" s="258" t="s">
        <v>150</v>
      </c>
      <c r="H516" s="259">
        <v>3</v>
      </c>
      <c r="I516" s="260"/>
      <c r="J516" s="261">
        <f>ROUND(I516*H516,2)</f>
        <v>0</v>
      </c>
      <c r="K516" s="257" t="s">
        <v>1</v>
      </c>
      <c r="L516" s="262"/>
      <c r="M516" s="263" t="s">
        <v>1</v>
      </c>
      <c r="N516" s="264" t="s">
        <v>38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183</v>
      </c>
      <c r="AT516" s="230" t="s">
        <v>188</v>
      </c>
      <c r="AU516" s="230" t="s">
        <v>144</v>
      </c>
      <c r="AY516" s="18" t="s">
        <v>134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81</v>
      </c>
      <c r="BK516" s="231">
        <f>ROUND(I516*H516,2)</f>
        <v>0</v>
      </c>
      <c r="BL516" s="18" t="s">
        <v>143</v>
      </c>
      <c r="BM516" s="230" t="s">
        <v>261</v>
      </c>
    </row>
    <row r="517" s="2" customFormat="1" ht="21.75" customHeight="1">
      <c r="A517" s="39"/>
      <c r="B517" s="40"/>
      <c r="C517" s="219" t="s">
        <v>339</v>
      </c>
      <c r="D517" s="219" t="s">
        <v>139</v>
      </c>
      <c r="E517" s="220" t="s">
        <v>803</v>
      </c>
      <c r="F517" s="221" t="s">
        <v>804</v>
      </c>
      <c r="G517" s="222" t="s">
        <v>150</v>
      </c>
      <c r="H517" s="223">
        <v>2</v>
      </c>
      <c r="I517" s="224"/>
      <c r="J517" s="225">
        <f>ROUND(I517*H517,2)</f>
        <v>0</v>
      </c>
      <c r="K517" s="221" t="s">
        <v>1</v>
      </c>
      <c r="L517" s="45"/>
      <c r="M517" s="226" t="s">
        <v>1</v>
      </c>
      <c r="N517" s="227" t="s">
        <v>38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143</v>
      </c>
      <c r="AT517" s="230" t="s">
        <v>139</v>
      </c>
      <c r="AU517" s="230" t="s">
        <v>144</v>
      </c>
      <c r="AY517" s="18" t="s">
        <v>134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81</v>
      </c>
      <c r="BK517" s="231">
        <f>ROUND(I517*H517,2)</f>
        <v>0</v>
      </c>
      <c r="BL517" s="18" t="s">
        <v>143</v>
      </c>
      <c r="BM517" s="230" t="s">
        <v>805</v>
      </c>
    </row>
    <row r="518" s="2" customFormat="1">
      <c r="A518" s="39"/>
      <c r="B518" s="40"/>
      <c r="C518" s="41"/>
      <c r="D518" s="234" t="s">
        <v>192</v>
      </c>
      <c r="E518" s="41"/>
      <c r="F518" s="265" t="s">
        <v>806</v>
      </c>
      <c r="G518" s="41"/>
      <c r="H518" s="41"/>
      <c r="I518" s="266"/>
      <c r="J518" s="41"/>
      <c r="K518" s="41"/>
      <c r="L518" s="45"/>
      <c r="M518" s="267"/>
      <c r="N518" s="268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192</v>
      </c>
      <c r="AU518" s="18" t="s">
        <v>144</v>
      </c>
    </row>
    <row r="519" s="2" customFormat="1" ht="16.5" customHeight="1">
      <c r="A519" s="39"/>
      <c r="B519" s="40"/>
      <c r="C519" s="255" t="s">
        <v>807</v>
      </c>
      <c r="D519" s="255" t="s">
        <v>188</v>
      </c>
      <c r="E519" s="256" t="s">
        <v>808</v>
      </c>
      <c r="F519" s="257" t="s">
        <v>809</v>
      </c>
      <c r="G519" s="258" t="s">
        <v>150</v>
      </c>
      <c r="H519" s="259">
        <v>2</v>
      </c>
      <c r="I519" s="260"/>
      <c r="J519" s="261">
        <f>ROUND(I519*H519,2)</f>
        <v>0</v>
      </c>
      <c r="K519" s="257" t="s">
        <v>1</v>
      </c>
      <c r="L519" s="262"/>
      <c r="M519" s="263" t="s">
        <v>1</v>
      </c>
      <c r="N519" s="264" t="s">
        <v>38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183</v>
      </c>
      <c r="AT519" s="230" t="s">
        <v>188</v>
      </c>
      <c r="AU519" s="230" t="s">
        <v>144</v>
      </c>
      <c r="AY519" s="18" t="s">
        <v>134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81</v>
      </c>
      <c r="BK519" s="231">
        <f>ROUND(I519*H519,2)</f>
        <v>0</v>
      </c>
      <c r="BL519" s="18" t="s">
        <v>143</v>
      </c>
      <c r="BM519" s="230" t="s">
        <v>810</v>
      </c>
    </row>
    <row r="520" s="2" customFormat="1" ht="21.75" customHeight="1">
      <c r="A520" s="39"/>
      <c r="B520" s="40"/>
      <c r="C520" s="219" t="s">
        <v>571</v>
      </c>
      <c r="D520" s="219" t="s">
        <v>139</v>
      </c>
      <c r="E520" s="220" t="s">
        <v>811</v>
      </c>
      <c r="F520" s="221" t="s">
        <v>812</v>
      </c>
      <c r="G520" s="222" t="s">
        <v>150</v>
      </c>
      <c r="H520" s="223">
        <v>2</v>
      </c>
      <c r="I520" s="224"/>
      <c r="J520" s="225">
        <f>ROUND(I520*H520,2)</f>
        <v>0</v>
      </c>
      <c r="K520" s="221" t="s">
        <v>1</v>
      </c>
      <c r="L520" s="45"/>
      <c r="M520" s="226" t="s">
        <v>1</v>
      </c>
      <c r="N520" s="227" t="s">
        <v>38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143</v>
      </c>
      <c r="AT520" s="230" t="s">
        <v>139</v>
      </c>
      <c r="AU520" s="230" t="s">
        <v>144</v>
      </c>
      <c r="AY520" s="18" t="s">
        <v>134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81</v>
      </c>
      <c r="BK520" s="231">
        <f>ROUND(I520*H520,2)</f>
        <v>0</v>
      </c>
      <c r="BL520" s="18" t="s">
        <v>143</v>
      </c>
      <c r="BM520" s="230" t="s">
        <v>813</v>
      </c>
    </row>
    <row r="521" s="2" customFormat="1">
      <c r="A521" s="39"/>
      <c r="B521" s="40"/>
      <c r="C521" s="41"/>
      <c r="D521" s="234" t="s">
        <v>192</v>
      </c>
      <c r="E521" s="41"/>
      <c r="F521" s="265" t="s">
        <v>814</v>
      </c>
      <c r="G521" s="41"/>
      <c r="H521" s="41"/>
      <c r="I521" s="266"/>
      <c r="J521" s="41"/>
      <c r="K521" s="41"/>
      <c r="L521" s="45"/>
      <c r="M521" s="267"/>
      <c r="N521" s="268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192</v>
      </c>
      <c r="AU521" s="18" t="s">
        <v>144</v>
      </c>
    </row>
    <row r="522" s="2" customFormat="1" ht="16.5" customHeight="1">
      <c r="A522" s="39"/>
      <c r="B522" s="40"/>
      <c r="C522" s="255" t="s">
        <v>815</v>
      </c>
      <c r="D522" s="255" t="s">
        <v>188</v>
      </c>
      <c r="E522" s="256" t="s">
        <v>816</v>
      </c>
      <c r="F522" s="257" t="s">
        <v>817</v>
      </c>
      <c r="G522" s="258" t="s">
        <v>150</v>
      </c>
      <c r="H522" s="259">
        <v>2</v>
      </c>
      <c r="I522" s="260"/>
      <c r="J522" s="261">
        <f>ROUND(I522*H522,2)</f>
        <v>0</v>
      </c>
      <c r="K522" s="257" t="s">
        <v>1</v>
      </c>
      <c r="L522" s="262"/>
      <c r="M522" s="263" t="s">
        <v>1</v>
      </c>
      <c r="N522" s="264" t="s">
        <v>38</v>
      </c>
      <c r="O522" s="92"/>
      <c r="P522" s="228">
        <f>O522*H522</f>
        <v>0</v>
      </c>
      <c r="Q522" s="228">
        <v>0</v>
      </c>
      <c r="R522" s="228">
        <f>Q522*H522</f>
        <v>0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183</v>
      </c>
      <c r="AT522" s="230" t="s">
        <v>188</v>
      </c>
      <c r="AU522" s="230" t="s">
        <v>144</v>
      </c>
      <c r="AY522" s="18" t="s">
        <v>134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81</v>
      </c>
      <c r="BK522" s="231">
        <f>ROUND(I522*H522,2)</f>
        <v>0</v>
      </c>
      <c r="BL522" s="18" t="s">
        <v>143</v>
      </c>
      <c r="BM522" s="230" t="s">
        <v>818</v>
      </c>
    </row>
    <row r="523" s="2" customFormat="1" ht="24.15" customHeight="1">
      <c r="A523" s="39"/>
      <c r="B523" s="40"/>
      <c r="C523" s="219" t="s">
        <v>576</v>
      </c>
      <c r="D523" s="219" t="s">
        <v>139</v>
      </c>
      <c r="E523" s="220" t="s">
        <v>819</v>
      </c>
      <c r="F523" s="221" t="s">
        <v>820</v>
      </c>
      <c r="G523" s="222" t="s">
        <v>150</v>
      </c>
      <c r="H523" s="223">
        <v>3</v>
      </c>
      <c r="I523" s="224"/>
      <c r="J523" s="225">
        <f>ROUND(I523*H523,2)</f>
        <v>0</v>
      </c>
      <c r="K523" s="221" t="s">
        <v>1</v>
      </c>
      <c r="L523" s="45"/>
      <c r="M523" s="226" t="s">
        <v>1</v>
      </c>
      <c r="N523" s="227" t="s">
        <v>38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143</v>
      </c>
      <c r="AT523" s="230" t="s">
        <v>139</v>
      </c>
      <c r="AU523" s="230" t="s">
        <v>144</v>
      </c>
      <c r="AY523" s="18" t="s">
        <v>134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81</v>
      </c>
      <c r="BK523" s="231">
        <f>ROUND(I523*H523,2)</f>
        <v>0</v>
      </c>
      <c r="BL523" s="18" t="s">
        <v>143</v>
      </c>
      <c r="BM523" s="230" t="s">
        <v>821</v>
      </c>
    </row>
    <row r="524" s="2" customFormat="1">
      <c r="A524" s="39"/>
      <c r="B524" s="40"/>
      <c r="C524" s="41"/>
      <c r="D524" s="234" t="s">
        <v>192</v>
      </c>
      <c r="E524" s="41"/>
      <c r="F524" s="265" t="s">
        <v>822</v>
      </c>
      <c r="G524" s="41"/>
      <c r="H524" s="41"/>
      <c r="I524" s="266"/>
      <c r="J524" s="41"/>
      <c r="K524" s="41"/>
      <c r="L524" s="45"/>
      <c r="M524" s="267"/>
      <c r="N524" s="268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192</v>
      </c>
      <c r="AU524" s="18" t="s">
        <v>144</v>
      </c>
    </row>
    <row r="525" s="2" customFormat="1" ht="21.75" customHeight="1">
      <c r="A525" s="39"/>
      <c r="B525" s="40"/>
      <c r="C525" s="255" t="s">
        <v>823</v>
      </c>
      <c r="D525" s="255" t="s">
        <v>188</v>
      </c>
      <c r="E525" s="256" t="s">
        <v>824</v>
      </c>
      <c r="F525" s="257" t="s">
        <v>825</v>
      </c>
      <c r="G525" s="258" t="s">
        <v>150</v>
      </c>
      <c r="H525" s="259">
        <v>3</v>
      </c>
      <c r="I525" s="260"/>
      <c r="J525" s="261">
        <f>ROUND(I525*H525,2)</f>
        <v>0</v>
      </c>
      <c r="K525" s="257" t="s">
        <v>1</v>
      </c>
      <c r="L525" s="262"/>
      <c r="M525" s="263" t="s">
        <v>1</v>
      </c>
      <c r="N525" s="264" t="s">
        <v>38</v>
      </c>
      <c r="O525" s="92"/>
      <c r="P525" s="228">
        <f>O525*H525</f>
        <v>0</v>
      </c>
      <c r="Q525" s="228">
        <v>0</v>
      </c>
      <c r="R525" s="228">
        <f>Q525*H525</f>
        <v>0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183</v>
      </c>
      <c r="AT525" s="230" t="s">
        <v>188</v>
      </c>
      <c r="AU525" s="230" t="s">
        <v>144</v>
      </c>
      <c r="AY525" s="18" t="s">
        <v>134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81</v>
      </c>
      <c r="BK525" s="231">
        <f>ROUND(I525*H525,2)</f>
        <v>0</v>
      </c>
      <c r="BL525" s="18" t="s">
        <v>143</v>
      </c>
      <c r="BM525" s="230" t="s">
        <v>826</v>
      </c>
    </row>
    <row r="526" s="2" customFormat="1" ht="24.15" customHeight="1">
      <c r="A526" s="39"/>
      <c r="B526" s="40"/>
      <c r="C526" s="219" t="s">
        <v>580</v>
      </c>
      <c r="D526" s="219" t="s">
        <v>139</v>
      </c>
      <c r="E526" s="220" t="s">
        <v>346</v>
      </c>
      <c r="F526" s="221" t="s">
        <v>347</v>
      </c>
      <c r="G526" s="222" t="s">
        <v>150</v>
      </c>
      <c r="H526" s="223">
        <v>6</v>
      </c>
      <c r="I526" s="224"/>
      <c r="J526" s="225">
        <f>ROUND(I526*H526,2)</f>
        <v>0</v>
      </c>
      <c r="K526" s="221" t="s">
        <v>1</v>
      </c>
      <c r="L526" s="45"/>
      <c r="M526" s="226" t="s">
        <v>1</v>
      </c>
      <c r="N526" s="227" t="s">
        <v>38</v>
      </c>
      <c r="O526" s="92"/>
      <c r="P526" s="228">
        <f>O526*H526</f>
        <v>0</v>
      </c>
      <c r="Q526" s="228">
        <v>0</v>
      </c>
      <c r="R526" s="228">
        <f>Q526*H526</f>
        <v>0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143</v>
      </c>
      <c r="AT526" s="230" t="s">
        <v>139</v>
      </c>
      <c r="AU526" s="230" t="s">
        <v>144</v>
      </c>
      <c r="AY526" s="18" t="s">
        <v>134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81</v>
      </c>
      <c r="BK526" s="231">
        <f>ROUND(I526*H526,2)</f>
        <v>0</v>
      </c>
      <c r="BL526" s="18" t="s">
        <v>143</v>
      </c>
      <c r="BM526" s="230" t="s">
        <v>827</v>
      </c>
    </row>
    <row r="527" s="2" customFormat="1">
      <c r="A527" s="39"/>
      <c r="B527" s="40"/>
      <c r="C527" s="41"/>
      <c r="D527" s="234" t="s">
        <v>192</v>
      </c>
      <c r="E527" s="41"/>
      <c r="F527" s="265" t="s">
        <v>349</v>
      </c>
      <c r="G527" s="41"/>
      <c r="H527" s="41"/>
      <c r="I527" s="266"/>
      <c r="J527" s="41"/>
      <c r="K527" s="41"/>
      <c r="L527" s="45"/>
      <c r="M527" s="267"/>
      <c r="N527" s="268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192</v>
      </c>
      <c r="AU527" s="18" t="s">
        <v>144</v>
      </c>
    </row>
    <row r="528" s="2" customFormat="1" ht="21.75" customHeight="1">
      <c r="A528" s="39"/>
      <c r="B528" s="40"/>
      <c r="C528" s="255" t="s">
        <v>828</v>
      </c>
      <c r="D528" s="255" t="s">
        <v>188</v>
      </c>
      <c r="E528" s="256" t="s">
        <v>351</v>
      </c>
      <c r="F528" s="257" t="s">
        <v>352</v>
      </c>
      <c r="G528" s="258" t="s">
        <v>150</v>
      </c>
      <c r="H528" s="259">
        <v>6</v>
      </c>
      <c r="I528" s="260"/>
      <c r="J528" s="261">
        <f>ROUND(I528*H528,2)</f>
        <v>0</v>
      </c>
      <c r="K528" s="257" t="s">
        <v>1</v>
      </c>
      <c r="L528" s="262"/>
      <c r="M528" s="263" t="s">
        <v>1</v>
      </c>
      <c r="N528" s="264" t="s">
        <v>38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183</v>
      </c>
      <c r="AT528" s="230" t="s">
        <v>188</v>
      </c>
      <c r="AU528" s="230" t="s">
        <v>144</v>
      </c>
      <c r="AY528" s="18" t="s">
        <v>134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81</v>
      </c>
      <c r="BK528" s="231">
        <f>ROUND(I528*H528,2)</f>
        <v>0</v>
      </c>
      <c r="BL528" s="18" t="s">
        <v>143</v>
      </c>
      <c r="BM528" s="230" t="s">
        <v>829</v>
      </c>
    </row>
    <row r="529" s="2" customFormat="1" ht="21.75" customHeight="1">
      <c r="A529" s="39"/>
      <c r="B529" s="40"/>
      <c r="C529" s="219" t="s">
        <v>584</v>
      </c>
      <c r="D529" s="219" t="s">
        <v>139</v>
      </c>
      <c r="E529" s="220" t="s">
        <v>830</v>
      </c>
      <c r="F529" s="221" t="s">
        <v>831</v>
      </c>
      <c r="G529" s="222" t="s">
        <v>150</v>
      </c>
      <c r="H529" s="223">
        <v>3</v>
      </c>
      <c r="I529" s="224"/>
      <c r="J529" s="225">
        <f>ROUND(I529*H529,2)</f>
        <v>0</v>
      </c>
      <c r="K529" s="221" t="s">
        <v>1</v>
      </c>
      <c r="L529" s="45"/>
      <c r="M529" s="226" t="s">
        <v>1</v>
      </c>
      <c r="N529" s="227" t="s">
        <v>38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143</v>
      </c>
      <c r="AT529" s="230" t="s">
        <v>139</v>
      </c>
      <c r="AU529" s="230" t="s">
        <v>144</v>
      </c>
      <c r="AY529" s="18" t="s">
        <v>134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81</v>
      </c>
      <c r="BK529" s="231">
        <f>ROUND(I529*H529,2)</f>
        <v>0</v>
      </c>
      <c r="BL529" s="18" t="s">
        <v>143</v>
      </c>
      <c r="BM529" s="230" t="s">
        <v>832</v>
      </c>
    </row>
    <row r="530" s="2" customFormat="1">
      <c r="A530" s="39"/>
      <c r="B530" s="40"/>
      <c r="C530" s="41"/>
      <c r="D530" s="234" t="s">
        <v>192</v>
      </c>
      <c r="E530" s="41"/>
      <c r="F530" s="265" t="s">
        <v>833</v>
      </c>
      <c r="G530" s="41"/>
      <c r="H530" s="41"/>
      <c r="I530" s="266"/>
      <c r="J530" s="41"/>
      <c r="K530" s="41"/>
      <c r="L530" s="45"/>
      <c r="M530" s="267"/>
      <c r="N530" s="268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192</v>
      </c>
      <c r="AU530" s="18" t="s">
        <v>144</v>
      </c>
    </row>
    <row r="531" s="2" customFormat="1" ht="16.5" customHeight="1">
      <c r="A531" s="39"/>
      <c r="B531" s="40"/>
      <c r="C531" s="255" t="s">
        <v>834</v>
      </c>
      <c r="D531" s="255" t="s">
        <v>188</v>
      </c>
      <c r="E531" s="256" t="s">
        <v>835</v>
      </c>
      <c r="F531" s="257" t="s">
        <v>836</v>
      </c>
      <c r="G531" s="258" t="s">
        <v>150</v>
      </c>
      <c r="H531" s="259">
        <v>3</v>
      </c>
      <c r="I531" s="260"/>
      <c r="J531" s="261">
        <f>ROUND(I531*H531,2)</f>
        <v>0</v>
      </c>
      <c r="K531" s="257" t="s">
        <v>1</v>
      </c>
      <c r="L531" s="262"/>
      <c r="M531" s="263" t="s">
        <v>1</v>
      </c>
      <c r="N531" s="264" t="s">
        <v>38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183</v>
      </c>
      <c r="AT531" s="230" t="s">
        <v>188</v>
      </c>
      <c r="AU531" s="230" t="s">
        <v>144</v>
      </c>
      <c r="AY531" s="18" t="s">
        <v>134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81</v>
      </c>
      <c r="BK531" s="231">
        <f>ROUND(I531*H531,2)</f>
        <v>0</v>
      </c>
      <c r="BL531" s="18" t="s">
        <v>143</v>
      </c>
      <c r="BM531" s="230" t="s">
        <v>837</v>
      </c>
    </row>
    <row r="532" s="12" customFormat="1" ht="22.8" customHeight="1">
      <c r="A532" s="12"/>
      <c r="B532" s="203"/>
      <c r="C532" s="204"/>
      <c r="D532" s="205" t="s">
        <v>72</v>
      </c>
      <c r="E532" s="217" t="s">
        <v>838</v>
      </c>
      <c r="F532" s="217" t="s">
        <v>839</v>
      </c>
      <c r="G532" s="204"/>
      <c r="H532" s="204"/>
      <c r="I532" s="207"/>
      <c r="J532" s="218">
        <f>BK532</f>
        <v>0</v>
      </c>
      <c r="K532" s="204"/>
      <c r="L532" s="209"/>
      <c r="M532" s="210"/>
      <c r="N532" s="211"/>
      <c r="O532" s="211"/>
      <c r="P532" s="212">
        <f>P533+P544+P552+P591+P597+P726+P744</f>
        <v>0</v>
      </c>
      <c r="Q532" s="211"/>
      <c r="R532" s="212">
        <f>R533+R544+R552+R591+R597+R726+R744</f>
        <v>0</v>
      </c>
      <c r="S532" s="211"/>
      <c r="T532" s="213">
        <f>T533+T544+T552+T591+T597+T726+T744</f>
        <v>0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14" t="s">
        <v>81</v>
      </c>
      <c r="AT532" s="215" t="s">
        <v>72</v>
      </c>
      <c r="AU532" s="215" t="s">
        <v>81</v>
      </c>
      <c r="AY532" s="214" t="s">
        <v>134</v>
      </c>
      <c r="BK532" s="216">
        <f>BK533+BK544+BK552+BK591+BK597+BK726+BK744</f>
        <v>0</v>
      </c>
    </row>
    <row r="533" s="12" customFormat="1" ht="20.88" customHeight="1">
      <c r="A533" s="12"/>
      <c r="B533" s="203"/>
      <c r="C533" s="204"/>
      <c r="D533" s="205" t="s">
        <v>72</v>
      </c>
      <c r="E533" s="217" t="s">
        <v>137</v>
      </c>
      <c r="F533" s="217" t="s">
        <v>138</v>
      </c>
      <c r="G533" s="204"/>
      <c r="H533" s="204"/>
      <c r="I533" s="207"/>
      <c r="J533" s="218">
        <f>BK533</f>
        <v>0</v>
      </c>
      <c r="K533" s="204"/>
      <c r="L533" s="209"/>
      <c r="M533" s="210"/>
      <c r="N533" s="211"/>
      <c r="O533" s="211"/>
      <c r="P533" s="212">
        <f>SUM(P534:P543)</f>
        <v>0</v>
      </c>
      <c r="Q533" s="211"/>
      <c r="R533" s="212">
        <f>SUM(R534:R543)</f>
        <v>0</v>
      </c>
      <c r="S533" s="211"/>
      <c r="T533" s="213">
        <f>SUM(T534:T543)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4" t="s">
        <v>81</v>
      </c>
      <c r="AT533" s="215" t="s">
        <v>72</v>
      </c>
      <c r="AU533" s="215" t="s">
        <v>83</v>
      </c>
      <c r="AY533" s="214" t="s">
        <v>134</v>
      </c>
      <c r="BK533" s="216">
        <f>SUM(BK534:BK543)</f>
        <v>0</v>
      </c>
    </row>
    <row r="534" s="2" customFormat="1" ht="16.5" customHeight="1">
      <c r="A534" s="39"/>
      <c r="B534" s="40"/>
      <c r="C534" s="219" t="s">
        <v>587</v>
      </c>
      <c r="D534" s="219" t="s">
        <v>139</v>
      </c>
      <c r="E534" s="220" t="s">
        <v>140</v>
      </c>
      <c r="F534" s="221" t="s">
        <v>141</v>
      </c>
      <c r="G534" s="222" t="s">
        <v>142</v>
      </c>
      <c r="H534" s="223">
        <v>177</v>
      </c>
      <c r="I534" s="224"/>
      <c r="J534" s="225">
        <f>ROUND(I534*H534,2)</f>
        <v>0</v>
      </c>
      <c r="K534" s="221" t="s">
        <v>1</v>
      </c>
      <c r="L534" s="45"/>
      <c r="M534" s="226" t="s">
        <v>1</v>
      </c>
      <c r="N534" s="227" t="s">
        <v>38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143</v>
      </c>
      <c r="AT534" s="230" t="s">
        <v>139</v>
      </c>
      <c r="AU534" s="230" t="s">
        <v>144</v>
      </c>
      <c r="AY534" s="18" t="s">
        <v>134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81</v>
      </c>
      <c r="BK534" s="231">
        <f>ROUND(I534*H534,2)</f>
        <v>0</v>
      </c>
      <c r="BL534" s="18" t="s">
        <v>143</v>
      </c>
      <c r="BM534" s="230" t="s">
        <v>840</v>
      </c>
    </row>
    <row r="535" s="13" customFormat="1">
      <c r="A535" s="13"/>
      <c r="B535" s="232"/>
      <c r="C535" s="233"/>
      <c r="D535" s="234" t="s">
        <v>145</v>
      </c>
      <c r="E535" s="235" t="s">
        <v>1</v>
      </c>
      <c r="F535" s="236" t="s">
        <v>841</v>
      </c>
      <c r="G535" s="233"/>
      <c r="H535" s="237">
        <v>177</v>
      </c>
      <c r="I535" s="238"/>
      <c r="J535" s="233"/>
      <c r="K535" s="233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145</v>
      </c>
      <c r="AU535" s="243" t="s">
        <v>144</v>
      </c>
      <c r="AV535" s="13" t="s">
        <v>83</v>
      </c>
      <c r="AW535" s="13" t="s">
        <v>30</v>
      </c>
      <c r="AX535" s="13" t="s">
        <v>73</v>
      </c>
      <c r="AY535" s="243" t="s">
        <v>134</v>
      </c>
    </row>
    <row r="536" s="14" customFormat="1">
      <c r="A536" s="14"/>
      <c r="B536" s="244"/>
      <c r="C536" s="245"/>
      <c r="D536" s="234" t="s">
        <v>145</v>
      </c>
      <c r="E536" s="246" t="s">
        <v>1</v>
      </c>
      <c r="F536" s="247" t="s">
        <v>147</v>
      </c>
      <c r="G536" s="245"/>
      <c r="H536" s="248">
        <v>177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145</v>
      </c>
      <c r="AU536" s="254" t="s">
        <v>144</v>
      </c>
      <c r="AV536" s="14" t="s">
        <v>143</v>
      </c>
      <c r="AW536" s="14" t="s">
        <v>30</v>
      </c>
      <c r="AX536" s="14" t="s">
        <v>81</v>
      </c>
      <c r="AY536" s="254" t="s">
        <v>134</v>
      </c>
    </row>
    <row r="537" s="2" customFormat="1" ht="16.5" customHeight="1">
      <c r="A537" s="39"/>
      <c r="B537" s="40"/>
      <c r="C537" s="219" t="s">
        <v>842</v>
      </c>
      <c r="D537" s="219" t="s">
        <v>139</v>
      </c>
      <c r="E537" s="220" t="s">
        <v>148</v>
      </c>
      <c r="F537" s="221" t="s">
        <v>149</v>
      </c>
      <c r="G537" s="222" t="s">
        <v>150</v>
      </c>
      <c r="H537" s="223">
        <v>3</v>
      </c>
      <c r="I537" s="224"/>
      <c r="J537" s="225">
        <f>ROUND(I537*H537,2)</f>
        <v>0</v>
      </c>
      <c r="K537" s="221" t="s">
        <v>1</v>
      </c>
      <c r="L537" s="45"/>
      <c r="M537" s="226" t="s">
        <v>1</v>
      </c>
      <c r="N537" s="227" t="s">
        <v>38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143</v>
      </c>
      <c r="AT537" s="230" t="s">
        <v>139</v>
      </c>
      <c r="AU537" s="230" t="s">
        <v>144</v>
      </c>
      <c r="AY537" s="18" t="s">
        <v>134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81</v>
      </c>
      <c r="BK537" s="231">
        <f>ROUND(I537*H537,2)</f>
        <v>0</v>
      </c>
      <c r="BL537" s="18" t="s">
        <v>143</v>
      </c>
      <c r="BM537" s="230" t="s">
        <v>843</v>
      </c>
    </row>
    <row r="538" s="2" customFormat="1" ht="24.15" customHeight="1">
      <c r="A538" s="39"/>
      <c r="B538" s="40"/>
      <c r="C538" s="219" t="s">
        <v>591</v>
      </c>
      <c r="D538" s="219" t="s">
        <v>139</v>
      </c>
      <c r="E538" s="220" t="s">
        <v>844</v>
      </c>
      <c r="F538" s="221" t="s">
        <v>845</v>
      </c>
      <c r="G538" s="222" t="s">
        <v>150</v>
      </c>
      <c r="H538" s="223">
        <v>3</v>
      </c>
      <c r="I538" s="224"/>
      <c r="J538" s="225">
        <f>ROUND(I538*H538,2)</f>
        <v>0</v>
      </c>
      <c r="K538" s="221" t="s">
        <v>1</v>
      </c>
      <c r="L538" s="45"/>
      <c r="M538" s="226" t="s">
        <v>1</v>
      </c>
      <c r="N538" s="227" t="s">
        <v>38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143</v>
      </c>
      <c r="AT538" s="230" t="s">
        <v>139</v>
      </c>
      <c r="AU538" s="230" t="s">
        <v>144</v>
      </c>
      <c r="AY538" s="18" t="s">
        <v>134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81</v>
      </c>
      <c r="BK538" s="231">
        <f>ROUND(I538*H538,2)</f>
        <v>0</v>
      </c>
      <c r="BL538" s="18" t="s">
        <v>143</v>
      </c>
      <c r="BM538" s="230" t="s">
        <v>846</v>
      </c>
    </row>
    <row r="539" s="2" customFormat="1" ht="16.5" customHeight="1">
      <c r="A539" s="39"/>
      <c r="B539" s="40"/>
      <c r="C539" s="219" t="s">
        <v>847</v>
      </c>
      <c r="D539" s="219" t="s">
        <v>139</v>
      </c>
      <c r="E539" s="220" t="s">
        <v>151</v>
      </c>
      <c r="F539" s="221" t="s">
        <v>152</v>
      </c>
      <c r="G539" s="222" t="s">
        <v>150</v>
      </c>
      <c r="H539" s="223">
        <v>13</v>
      </c>
      <c r="I539" s="224"/>
      <c r="J539" s="225">
        <f>ROUND(I539*H539,2)</f>
        <v>0</v>
      </c>
      <c r="K539" s="221" t="s">
        <v>1</v>
      </c>
      <c r="L539" s="45"/>
      <c r="M539" s="226" t="s">
        <v>1</v>
      </c>
      <c r="N539" s="227" t="s">
        <v>38</v>
      </c>
      <c r="O539" s="92"/>
      <c r="P539" s="228">
        <f>O539*H539</f>
        <v>0</v>
      </c>
      <c r="Q539" s="228">
        <v>0</v>
      </c>
      <c r="R539" s="228">
        <f>Q539*H539</f>
        <v>0</v>
      </c>
      <c r="S539" s="228">
        <v>0</v>
      </c>
      <c r="T539" s="229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0" t="s">
        <v>143</v>
      </c>
      <c r="AT539" s="230" t="s">
        <v>139</v>
      </c>
      <c r="AU539" s="230" t="s">
        <v>144</v>
      </c>
      <c r="AY539" s="18" t="s">
        <v>134</v>
      </c>
      <c r="BE539" s="231">
        <f>IF(N539="základní",J539,0)</f>
        <v>0</v>
      </c>
      <c r="BF539" s="231">
        <f>IF(N539="snížená",J539,0)</f>
        <v>0</v>
      </c>
      <c r="BG539" s="231">
        <f>IF(N539="zákl. přenesená",J539,0)</f>
        <v>0</v>
      </c>
      <c r="BH539" s="231">
        <f>IF(N539="sníž. přenesená",J539,0)</f>
        <v>0</v>
      </c>
      <c r="BI539" s="231">
        <f>IF(N539="nulová",J539,0)</f>
        <v>0</v>
      </c>
      <c r="BJ539" s="18" t="s">
        <v>81</v>
      </c>
      <c r="BK539" s="231">
        <f>ROUND(I539*H539,2)</f>
        <v>0</v>
      </c>
      <c r="BL539" s="18" t="s">
        <v>143</v>
      </c>
      <c r="BM539" s="230" t="s">
        <v>848</v>
      </c>
    </row>
    <row r="540" s="2" customFormat="1" ht="16.5" customHeight="1">
      <c r="A540" s="39"/>
      <c r="B540" s="40"/>
      <c r="C540" s="219" t="s">
        <v>595</v>
      </c>
      <c r="D540" s="219" t="s">
        <v>139</v>
      </c>
      <c r="E540" s="220" t="s">
        <v>428</v>
      </c>
      <c r="F540" s="221" t="s">
        <v>429</v>
      </c>
      <c r="G540" s="222" t="s">
        <v>150</v>
      </c>
      <c r="H540" s="223">
        <v>1</v>
      </c>
      <c r="I540" s="224"/>
      <c r="J540" s="225">
        <f>ROUND(I540*H540,2)</f>
        <v>0</v>
      </c>
      <c r="K540" s="221" t="s">
        <v>1</v>
      </c>
      <c r="L540" s="45"/>
      <c r="M540" s="226" t="s">
        <v>1</v>
      </c>
      <c r="N540" s="227" t="s">
        <v>38</v>
      </c>
      <c r="O540" s="92"/>
      <c r="P540" s="228">
        <f>O540*H540</f>
        <v>0</v>
      </c>
      <c r="Q540" s="228">
        <v>0</v>
      </c>
      <c r="R540" s="228">
        <f>Q540*H540</f>
        <v>0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143</v>
      </c>
      <c r="AT540" s="230" t="s">
        <v>139</v>
      </c>
      <c r="AU540" s="230" t="s">
        <v>144</v>
      </c>
      <c r="AY540" s="18" t="s">
        <v>134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81</v>
      </c>
      <c r="BK540" s="231">
        <f>ROUND(I540*H540,2)</f>
        <v>0</v>
      </c>
      <c r="BL540" s="18" t="s">
        <v>143</v>
      </c>
      <c r="BM540" s="230" t="s">
        <v>849</v>
      </c>
    </row>
    <row r="541" s="2" customFormat="1" ht="16.5" customHeight="1">
      <c r="A541" s="39"/>
      <c r="B541" s="40"/>
      <c r="C541" s="219" t="s">
        <v>850</v>
      </c>
      <c r="D541" s="219" t="s">
        <v>139</v>
      </c>
      <c r="E541" s="220" t="s">
        <v>851</v>
      </c>
      <c r="F541" s="221" t="s">
        <v>852</v>
      </c>
      <c r="G541" s="222" t="s">
        <v>150</v>
      </c>
      <c r="H541" s="223">
        <v>3</v>
      </c>
      <c r="I541" s="224"/>
      <c r="J541" s="225">
        <f>ROUND(I541*H541,2)</f>
        <v>0</v>
      </c>
      <c r="K541" s="221" t="s">
        <v>1</v>
      </c>
      <c r="L541" s="45"/>
      <c r="M541" s="226" t="s">
        <v>1</v>
      </c>
      <c r="N541" s="227" t="s">
        <v>38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143</v>
      </c>
      <c r="AT541" s="230" t="s">
        <v>139</v>
      </c>
      <c r="AU541" s="230" t="s">
        <v>144</v>
      </c>
      <c r="AY541" s="18" t="s">
        <v>134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81</v>
      </c>
      <c r="BK541" s="231">
        <f>ROUND(I541*H541,2)</f>
        <v>0</v>
      </c>
      <c r="BL541" s="18" t="s">
        <v>143</v>
      </c>
      <c r="BM541" s="230" t="s">
        <v>853</v>
      </c>
    </row>
    <row r="542" s="2" customFormat="1" ht="16.5" customHeight="1">
      <c r="A542" s="39"/>
      <c r="B542" s="40"/>
      <c r="C542" s="219" t="s">
        <v>600</v>
      </c>
      <c r="D542" s="219" t="s">
        <v>139</v>
      </c>
      <c r="E542" s="220" t="s">
        <v>156</v>
      </c>
      <c r="F542" s="221" t="s">
        <v>157</v>
      </c>
      <c r="G542" s="222" t="s">
        <v>150</v>
      </c>
      <c r="H542" s="223">
        <v>6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38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143</v>
      </c>
      <c r="AT542" s="230" t="s">
        <v>139</v>
      </c>
      <c r="AU542" s="230" t="s">
        <v>144</v>
      </c>
      <c r="AY542" s="18" t="s">
        <v>134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81</v>
      </c>
      <c r="BK542" s="231">
        <f>ROUND(I542*H542,2)</f>
        <v>0</v>
      </c>
      <c r="BL542" s="18" t="s">
        <v>143</v>
      </c>
      <c r="BM542" s="230" t="s">
        <v>854</v>
      </c>
    </row>
    <row r="543" s="2" customFormat="1" ht="16.5" customHeight="1">
      <c r="A543" s="39"/>
      <c r="B543" s="40"/>
      <c r="C543" s="219" t="s">
        <v>855</v>
      </c>
      <c r="D543" s="219" t="s">
        <v>139</v>
      </c>
      <c r="E543" s="220" t="s">
        <v>430</v>
      </c>
      <c r="F543" s="221" t="s">
        <v>431</v>
      </c>
      <c r="G543" s="222" t="s">
        <v>150</v>
      </c>
      <c r="H543" s="223">
        <v>4</v>
      </c>
      <c r="I543" s="224"/>
      <c r="J543" s="225">
        <f>ROUND(I543*H543,2)</f>
        <v>0</v>
      </c>
      <c r="K543" s="221" t="s">
        <v>1</v>
      </c>
      <c r="L543" s="45"/>
      <c r="M543" s="226" t="s">
        <v>1</v>
      </c>
      <c r="N543" s="227" t="s">
        <v>38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143</v>
      </c>
      <c r="AT543" s="230" t="s">
        <v>139</v>
      </c>
      <c r="AU543" s="230" t="s">
        <v>144</v>
      </c>
      <c r="AY543" s="18" t="s">
        <v>134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81</v>
      </c>
      <c r="BK543" s="231">
        <f>ROUND(I543*H543,2)</f>
        <v>0</v>
      </c>
      <c r="BL543" s="18" t="s">
        <v>143</v>
      </c>
      <c r="BM543" s="230" t="s">
        <v>856</v>
      </c>
    </row>
    <row r="544" s="12" customFormat="1" ht="20.88" customHeight="1">
      <c r="A544" s="12"/>
      <c r="B544" s="203"/>
      <c r="C544" s="204"/>
      <c r="D544" s="205" t="s">
        <v>72</v>
      </c>
      <c r="E544" s="217" t="s">
        <v>169</v>
      </c>
      <c r="F544" s="217" t="s">
        <v>170</v>
      </c>
      <c r="G544" s="204"/>
      <c r="H544" s="204"/>
      <c r="I544" s="207"/>
      <c r="J544" s="218">
        <f>BK544</f>
        <v>0</v>
      </c>
      <c r="K544" s="204"/>
      <c r="L544" s="209"/>
      <c r="M544" s="210"/>
      <c r="N544" s="211"/>
      <c r="O544" s="211"/>
      <c r="P544" s="212">
        <f>SUM(P545:P551)</f>
        <v>0</v>
      </c>
      <c r="Q544" s="211"/>
      <c r="R544" s="212">
        <f>SUM(R545:R551)</f>
        <v>0</v>
      </c>
      <c r="S544" s="211"/>
      <c r="T544" s="213">
        <f>SUM(T545:T551)</f>
        <v>0</v>
      </c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R544" s="214" t="s">
        <v>81</v>
      </c>
      <c r="AT544" s="215" t="s">
        <v>72</v>
      </c>
      <c r="AU544" s="215" t="s">
        <v>83</v>
      </c>
      <c r="AY544" s="214" t="s">
        <v>134</v>
      </c>
      <c r="BK544" s="216">
        <f>SUM(BK545:BK551)</f>
        <v>0</v>
      </c>
    </row>
    <row r="545" s="2" customFormat="1" ht="24.15" customHeight="1">
      <c r="A545" s="39"/>
      <c r="B545" s="40"/>
      <c r="C545" s="219" t="s">
        <v>604</v>
      </c>
      <c r="D545" s="219" t="s">
        <v>139</v>
      </c>
      <c r="E545" s="220" t="s">
        <v>172</v>
      </c>
      <c r="F545" s="221" t="s">
        <v>173</v>
      </c>
      <c r="G545" s="222" t="s">
        <v>174</v>
      </c>
      <c r="H545" s="223">
        <v>5</v>
      </c>
      <c r="I545" s="224"/>
      <c r="J545" s="225">
        <f>ROUND(I545*H545,2)</f>
        <v>0</v>
      </c>
      <c r="K545" s="221" t="s">
        <v>175</v>
      </c>
      <c r="L545" s="45"/>
      <c r="M545" s="226" t="s">
        <v>1</v>
      </c>
      <c r="N545" s="227" t="s">
        <v>38</v>
      </c>
      <c r="O545" s="92"/>
      <c r="P545" s="228">
        <f>O545*H545</f>
        <v>0</v>
      </c>
      <c r="Q545" s="228">
        <v>0</v>
      </c>
      <c r="R545" s="228">
        <f>Q545*H545</f>
        <v>0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143</v>
      </c>
      <c r="AT545" s="230" t="s">
        <v>139</v>
      </c>
      <c r="AU545" s="230" t="s">
        <v>144</v>
      </c>
      <c r="AY545" s="18" t="s">
        <v>134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81</v>
      </c>
      <c r="BK545" s="231">
        <f>ROUND(I545*H545,2)</f>
        <v>0</v>
      </c>
      <c r="BL545" s="18" t="s">
        <v>143</v>
      </c>
      <c r="BM545" s="230" t="s">
        <v>857</v>
      </c>
    </row>
    <row r="546" s="13" customFormat="1">
      <c r="A546" s="13"/>
      <c r="B546" s="232"/>
      <c r="C546" s="233"/>
      <c r="D546" s="234" t="s">
        <v>145</v>
      </c>
      <c r="E546" s="235" t="s">
        <v>1</v>
      </c>
      <c r="F546" s="236" t="s">
        <v>682</v>
      </c>
      <c r="G546" s="233"/>
      <c r="H546" s="237">
        <v>2</v>
      </c>
      <c r="I546" s="238"/>
      <c r="J546" s="233"/>
      <c r="K546" s="233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145</v>
      </c>
      <c r="AU546" s="243" t="s">
        <v>144</v>
      </c>
      <c r="AV546" s="13" t="s">
        <v>83</v>
      </c>
      <c r="AW546" s="13" t="s">
        <v>30</v>
      </c>
      <c r="AX546" s="13" t="s">
        <v>73</v>
      </c>
      <c r="AY546" s="243" t="s">
        <v>134</v>
      </c>
    </row>
    <row r="547" s="13" customFormat="1">
      <c r="A547" s="13"/>
      <c r="B547" s="232"/>
      <c r="C547" s="233"/>
      <c r="D547" s="234" t="s">
        <v>145</v>
      </c>
      <c r="E547" s="235" t="s">
        <v>1</v>
      </c>
      <c r="F547" s="236" t="s">
        <v>683</v>
      </c>
      <c r="G547" s="233"/>
      <c r="H547" s="237">
        <v>2</v>
      </c>
      <c r="I547" s="238"/>
      <c r="J547" s="233"/>
      <c r="K547" s="233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145</v>
      </c>
      <c r="AU547" s="243" t="s">
        <v>144</v>
      </c>
      <c r="AV547" s="13" t="s">
        <v>83</v>
      </c>
      <c r="AW547" s="13" t="s">
        <v>30</v>
      </c>
      <c r="AX547" s="13" t="s">
        <v>73</v>
      </c>
      <c r="AY547" s="243" t="s">
        <v>134</v>
      </c>
    </row>
    <row r="548" s="13" customFormat="1">
      <c r="A548" s="13"/>
      <c r="B548" s="232"/>
      <c r="C548" s="233"/>
      <c r="D548" s="234" t="s">
        <v>145</v>
      </c>
      <c r="E548" s="235" t="s">
        <v>1</v>
      </c>
      <c r="F548" s="236" t="s">
        <v>684</v>
      </c>
      <c r="G548" s="233"/>
      <c r="H548" s="237">
        <v>1</v>
      </c>
      <c r="I548" s="238"/>
      <c r="J548" s="233"/>
      <c r="K548" s="233"/>
      <c r="L548" s="239"/>
      <c r="M548" s="240"/>
      <c r="N548" s="241"/>
      <c r="O548" s="241"/>
      <c r="P548" s="241"/>
      <c r="Q548" s="241"/>
      <c r="R548" s="241"/>
      <c r="S548" s="241"/>
      <c r="T548" s="24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3" t="s">
        <v>145</v>
      </c>
      <c r="AU548" s="243" t="s">
        <v>144</v>
      </c>
      <c r="AV548" s="13" t="s">
        <v>83</v>
      </c>
      <c r="AW548" s="13" t="s">
        <v>30</v>
      </c>
      <c r="AX548" s="13" t="s">
        <v>73</v>
      </c>
      <c r="AY548" s="243" t="s">
        <v>134</v>
      </c>
    </row>
    <row r="549" s="14" customFormat="1">
      <c r="A549" s="14"/>
      <c r="B549" s="244"/>
      <c r="C549" s="245"/>
      <c r="D549" s="234" t="s">
        <v>145</v>
      </c>
      <c r="E549" s="246" t="s">
        <v>1</v>
      </c>
      <c r="F549" s="247" t="s">
        <v>147</v>
      </c>
      <c r="G549" s="245"/>
      <c r="H549" s="248">
        <v>5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145</v>
      </c>
      <c r="AU549" s="254" t="s">
        <v>144</v>
      </c>
      <c r="AV549" s="14" t="s">
        <v>143</v>
      </c>
      <c r="AW549" s="14" t="s">
        <v>30</v>
      </c>
      <c r="AX549" s="14" t="s">
        <v>81</v>
      </c>
      <c r="AY549" s="254" t="s">
        <v>134</v>
      </c>
    </row>
    <row r="550" s="2" customFormat="1" ht="16.5" customHeight="1">
      <c r="A550" s="39"/>
      <c r="B550" s="40"/>
      <c r="C550" s="219" t="s">
        <v>858</v>
      </c>
      <c r="D550" s="219" t="s">
        <v>139</v>
      </c>
      <c r="E550" s="220" t="s">
        <v>859</v>
      </c>
      <c r="F550" s="221" t="s">
        <v>860</v>
      </c>
      <c r="G550" s="222" t="s">
        <v>174</v>
      </c>
      <c r="H550" s="223">
        <v>1</v>
      </c>
      <c r="I550" s="224"/>
      <c r="J550" s="225">
        <f>ROUND(I550*H550,2)</f>
        <v>0</v>
      </c>
      <c r="K550" s="221" t="s">
        <v>306</v>
      </c>
      <c r="L550" s="45"/>
      <c r="M550" s="226" t="s">
        <v>1</v>
      </c>
      <c r="N550" s="227" t="s">
        <v>38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143</v>
      </c>
      <c r="AT550" s="230" t="s">
        <v>139</v>
      </c>
      <c r="AU550" s="230" t="s">
        <v>144</v>
      </c>
      <c r="AY550" s="18" t="s">
        <v>134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81</v>
      </c>
      <c r="BK550" s="231">
        <f>ROUND(I550*H550,2)</f>
        <v>0</v>
      </c>
      <c r="BL550" s="18" t="s">
        <v>143</v>
      </c>
      <c r="BM550" s="230" t="s">
        <v>861</v>
      </c>
    </row>
    <row r="551" s="2" customFormat="1">
      <c r="A551" s="39"/>
      <c r="B551" s="40"/>
      <c r="C551" s="41"/>
      <c r="D551" s="234" t="s">
        <v>192</v>
      </c>
      <c r="E551" s="41"/>
      <c r="F551" s="265" t="s">
        <v>862</v>
      </c>
      <c r="G551" s="41"/>
      <c r="H551" s="41"/>
      <c r="I551" s="266"/>
      <c r="J551" s="41"/>
      <c r="K551" s="41"/>
      <c r="L551" s="45"/>
      <c r="M551" s="267"/>
      <c r="N551" s="268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192</v>
      </c>
      <c r="AU551" s="18" t="s">
        <v>144</v>
      </c>
    </row>
    <row r="552" s="12" customFormat="1" ht="20.88" customHeight="1">
      <c r="A552" s="12"/>
      <c r="B552" s="203"/>
      <c r="C552" s="204"/>
      <c r="D552" s="205" t="s">
        <v>72</v>
      </c>
      <c r="E552" s="217" t="s">
        <v>181</v>
      </c>
      <c r="F552" s="217" t="s">
        <v>182</v>
      </c>
      <c r="G552" s="204"/>
      <c r="H552" s="204"/>
      <c r="I552" s="207"/>
      <c r="J552" s="218">
        <f>BK552</f>
        <v>0</v>
      </c>
      <c r="K552" s="204"/>
      <c r="L552" s="209"/>
      <c r="M552" s="210"/>
      <c r="N552" s="211"/>
      <c r="O552" s="211"/>
      <c r="P552" s="212">
        <f>SUM(P553:P590)</f>
        <v>0</v>
      </c>
      <c r="Q552" s="211"/>
      <c r="R552" s="212">
        <f>SUM(R553:R590)</f>
        <v>0</v>
      </c>
      <c r="S552" s="211"/>
      <c r="T552" s="213">
        <f>SUM(T553:T590)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4" t="s">
        <v>81</v>
      </c>
      <c r="AT552" s="215" t="s">
        <v>72</v>
      </c>
      <c r="AU552" s="215" t="s">
        <v>83</v>
      </c>
      <c r="AY552" s="214" t="s">
        <v>134</v>
      </c>
      <c r="BK552" s="216">
        <f>SUM(BK553:BK590)</f>
        <v>0</v>
      </c>
    </row>
    <row r="553" s="2" customFormat="1" ht="16.5" customHeight="1">
      <c r="A553" s="39"/>
      <c r="B553" s="40"/>
      <c r="C553" s="219" t="s">
        <v>609</v>
      </c>
      <c r="D553" s="219" t="s">
        <v>139</v>
      </c>
      <c r="E553" s="220" t="s">
        <v>184</v>
      </c>
      <c r="F553" s="221" t="s">
        <v>185</v>
      </c>
      <c r="G553" s="222" t="s">
        <v>150</v>
      </c>
      <c r="H553" s="223">
        <v>8</v>
      </c>
      <c r="I553" s="224"/>
      <c r="J553" s="225">
        <f>ROUND(I553*H553,2)</f>
        <v>0</v>
      </c>
      <c r="K553" s="221" t="s">
        <v>1</v>
      </c>
      <c r="L553" s="45"/>
      <c r="M553" s="226" t="s">
        <v>1</v>
      </c>
      <c r="N553" s="227" t="s">
        <v>38</v>
      </c>
      <c r="O553" s="92"/>
      <c r="P553" s="228">
        <f>O553*H553</f>
        <v>0</v>
      </c>
      <c r="Q553" s="228">
        <v>0</v>
      </c>
      <c r="R553" s="228">
        <f>Q553*H553</f>
        <v>0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143</v>
      </c>
      <c r="AT553" s="230" t="s">
        <v>139</v>
      </c>
      <c r="AU553" s="230" t="s">
        <v>144</v>
      </c>
      <c r="AY553" s="18" t="s">
        <v>134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81</v>
      </c>
      <c r="BK553" s="231">
        <f>ROUND(I553*H553,2)</f>
        <v>0</v>
      </c>
      <c r="BL553" s="18" t="s">
        <v>143</v>
      </c>
      <c r="BM553" s="230" t="s">
        <v>863</v>
      </c>
    </row>
    <row r="554" s="2" customFormat="1" ht="21.75" customHeight="1">
      <c r="A554" s="39"/>
      <c r="B554" s="40"/>
      <c r="C554" s="255" t="s">
        <v>864</v>
      </c>
      <c r="D554" s="255" t="s">
        <v>188</v>
      </c>
      <c r="E554" s="256" t="s">
        <v>463</v>
      </c>
      <c r="F554" s="257" t="s">
        <v>464</v>
      </c>
      <c r="G554" s="258" t="s">
        <v>150</v>
      </c>
      <c r="H554" s="259">
        <v>1</v>
      </c>
      <c r="I554" s="260"/>
      <c r="J554" s="261">
        <f>ROUND(I554*H554,2)</f>
        <v>0</v>
      </c>
      <c r="K554" s="257" t="s">
        <v>1</v>
      </c>
      <c r="L554" s="262"/>
      <c r="M554" s="263" t="s">
        <v>1</v>
      </c>
      <c r="N554" s="264" t="s">
        <v>38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183</v>
      </c>
      <c r="AT554" s="230" t="s">
        <v>188</v>
      </c>
      <c r="AU554" s="230" t="s">
        <v>144</v>
      </c>
      <c r="AY554" s="18" t="s">
        <v>134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81</v>
      </c>
      <c r="BK554" s="231">
        <f>ROUND(I554*H554,2)</f>
        <v>0</v>
      </c>
      <c r="BL554" s="18" t="s">
        <v>143</v>
      </c>
      <c r="BM554" s="230" t="s">
        <v>865</v>
      </c>
    </row>
    <row r="555" s="2" customFormat="1">
      <c r="A555" s="39"/>
      <c r="B555" s="40"/>
      <c r="C555" s="41"/>
      <c r="D555" s="234" t="s">
        <v>192</v>
      </c>
      <c r="E555" s="41"/>
      <c r="F555" s="265" t="s">
        <v>866</v>
      </c>
      <c r="G555" s="41"/>
      <c r="H555" s="41"/>
      <c r="I555" s="266"/>
      <c r="J555" s="41"/>
      <c r="K555" s="41"/>
      <c r="L555" s="45"/>
      <c r="M555" s="267"/>
      <c r="N555" s="268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192</v>
      </c>
      <c r="AU555" s="18" t="s">
        <v>144</v>
      </c>
    </row>
    <row r="556" s="2" customFormat="1" ht="21.75" customHeight="1">
      <c r="A556" s="39"/>
      <c r="B556" s="40"/>
      <c r="C556" s="255" t="s">
        <v>613</v>
      </c>
      <c r="D556" s="255" t="s">
        <v>188</v>
      </c>
      <c r="E556" s="256" t="s">
        <v>469</v>
      </c>
      <c r="F556" s="257" t="s">
        <v>470</v>
      </c>
      <c r="G556" s="258" t="s">
        <v>150</v>
      </c>
      <c r="H556" s="259">
        <v>1</v>
      </c>
      <c r="I556" s="260"/>
      <c r="J556" s="261">
        <f>ROUND(I556*H556,2)</f>
        <v>0</v>
      </c>
      <c r="K556" s="257" t="s">
        <v>1</v>
      </c>
      <c r="L556" s="262"/>
      <c r="M556" s="263" t="s">
        <v>1</v>
      </c>
      <c r="N556" s="264" t="s">
        <v>38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183</v>
      </c>
      <c r="AT556" s="230" t="s">
        <v>188</v>
      </c>
      <c r="AU556" s="230" t="s">
        <v>144</v>
      </c>
      <c r="AY556" s="18" t="s">
        <v>134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81</v>
      </c>
      <c r="BK556" s="231">
        <f>ROUND(I556*H556,2)</f>
        <v>0</v>
      </c>
      <c r="BL556" s="18" t="s">
        <v>143</v>
      </c>
      <c r="BM556" s="230" t="s">
        <v>867</v>
      </c>
    </row>
    <row r="557" s="2" customFormat="1">
      <c r="A557" s="39"/>
      <c r="B557" s="40"/>
      <c r="C557" s="41"/>
      <c r="D557" s="234" t="s">
        <v>192</v>
      </c>
      <c r="E557" s="41"/>
      <c r="F557" s="265" t="s">
        <v>868</v>
      </c>
      <c r="G557" s="41"/>
      <c r="H557" s="41"/>
      <c r="I557" s="266"/>
      <c r="J557" s="41"/>
      <c r="K557" s="41"/>
      <c r="L557" s="45"/>
      <c r="M557" s="267"/>
      <c r="N557" s="268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192</v>
      </c>
      <c r="AU557" s="18" t="s">
        <v>144</v>
      </c>
    </row>
    <row r="558" s="2" customFormat="1" ht="21.75" customHeight="1">
      <c r="A558" s="39"/>
      <c r="B558" s="40"/>
      <c r="C558" s="255" t="s">
        <v>869</v>
      </c>
      <c r="D558" s="255" t="s">
        <v>188</v>
      </c>
      <c r="E558" s="256" t="s">
        <v>484</v>
      </c>
      <c r="F558" s="257" t="s">
        <v>485</v>
      </c>
      <c r="G558" s="258" t="s">
        <v>150</v>
      </c>
      <c r="H558" s="259">
        <v>1</v>
      </c>
      <c r="I558" s="260"/>
      <c r="J558" s="261">
        <f>ROUND(I558*H558,2)</f>
        <v>0</v>
      </c>
      <c r="K558" s="257" t="s">
        <v>1</v>
      </c>
      <c r="L558" s="262"/>
      <c r="M558" s="263" t="s">
        <v>1</v>
      </c>
      <c r="N558" s="264" t="s">
        <v>38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183</v>
      </c>
      <c r="AT558" s="230" t="s">
        <v>188</v>
      </c>
      <c r="AU558" s="230" t="s">
        <v>144</v>
      </c>
      <c r="AY558" s="18" t="s">
        <v>134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81</v>
      </c>
      <c r="BK558" s="231">
        <f>ROUND(I558*H558,2)</f>
        <v>0</v>
      </c>
      <c r="BL558" s="18" t="s">
        <v>143</v>
      </c>
      <c r="BM558" s="230" t="s">
        <v>870</v>
      </c>
    </row>
    <row r="559" s="2" customFormat="1">
      <c r="A559" s="39"/>
      <c r="B559" s="40"/>
      <c r="C559" s="41"/>
      <c r="D559" s="234" t="s">
        <v>192</v>
      </c>
      <c r="E559" s="41"/>
      <c r="F559" s="265" t="s">
        <v>871</v>
      </c>
      <c r="G559" s="41"/>
      <c r="H559" s="41"/>
      <c r="I559" s="266"/>
      <c r="J559" s="41"/>
      <c r="K559" s="41"/>
      <c r="L559" s="45"/>
      <c r="M559" s="267"/>
      <c r="N559" s="268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192</v>
      </c>
      <c r="AU559" s="18" t="s">
        <v>144</v>
      </c>
    </row>
    <row r="560" s="2" customFormat="1" ht="21.75" customHeight="1">
      <c r="A560" s="39"/>
      <c r="B560" s="40"/>
      <c r="C560" s="255" t="s">
        <v>617</v>
      </c>
      <c r="D560" s="255" t="s">
        <v>188</v>
      </c>
      <c r="E560" s="256" t="s">
        <v>488</v>
      </c>
      <c r="F560" s="257" t="s">
        <v>489</v>
      </c>
      <c r="G560" s="258" t="s">
        <v>150</v>
      </c>
      <c r="H560" s="259">
        <v>1</v>
      </c>
      <c r="I560" s="260"/>
      <c r="J560" s="261">
        <f>ROUND(I560*H560,2)</f>
        <v>0</v>
      </c>
      <c r="K560" s="257" t="s">
        <v>1</v>
      </c>
      <c r="L560" s="262"/>
      <c r="M560" s="263" t="s">
        <v>1</v>
      </c>
      <c r="N560" s="264" t="s">
        <v>38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183</v>
      </c>
      <c r="AT560" s="230" t="s">
        <v>188</v>
      </c>
      <c r="AU560" s="230" t="s">
        <v>144</v>
      </c>
      <c r="AY560" s="18" t="s">
        <v>134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81</v>
      </c>
      <c r="BK560" s="231">
        <f>ROUND(I560*H560,2)</f>
        <v>0</v>
      </c>
      <c r="BL560" s="18" t="s">
        <v>143</v>
      </c>
      <c r="BM560" s="230" t="s">
        <v>872</v>
      </c>
    </row>
    <row r="561" s="2" customFormat="1">
      <c r="A561" s="39"/>
      <c r="B561" s="40"/>
      <c r="C561" s="41"/>
      <c r="D561" s="234" t="s">
        <v>192</v>
      </c>
      <c r="E561" s="41"/>
      <c r="F561" s="265" t="s">
        <v>873</v>
      </c>
      <c r="G561" s="41"/>
      <c r="H561" s="41"/>
      <c r="I561" s="266"/>
      <c r="J561" s="41"/>
      <c r="K561" s="41"/>
      <c r="L561" s="45"/>
      <c r="M561" s="267"/>
      <c r="N561" s="268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192</v>
      </c>
      <c r="AU561" s="18" t="s">
        <v>144</v>
      </c>
    </row>
    <row r="562" s="2" customFormat="1" ht="21.75" customHeight="1">
      <c r="A562" s="39"/>
      <c r="B562" s="40"/>
      <c r="C562" s="255" t="s">
        <v>874</v>
      </c>
      <c r="D562" s="255" t="s">
        <v>188</v>
      </c>
      <c r="E562" s="256" t="s">
        <v>875</v>
      </c>
      <c r="F562" s="257" t="s">
        <v>876</v>
      </c>
      <c r="G562" s="258" t="s">
        <v>150</v>
      </c>
      <c r="H562" s="259">
        <v>1</v>
      </c>
      <c r="I562" s="260"/>
      <c r="J562" s="261">
        <f>ROUND(I562*H562,2)</f>
        <v>0</v>
      </c>
      <c r="K562" s="257" t="s">
        <v>1</v>
      </c>
      <c r="L562" s="262"/>
      <c r="M562" s="263" t="s">
        <v>1</v>
      </c>
      <c r="N562" s="264" t="s">
        <v>38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183</v>
      </c>
      <c r="AT562" s="230" t="s">
        <v>188</v>
      </c>
      <c r="AU562" s="230" t="s">
        <v>144</v>
      </c>
      <c r="AY562" s="18" t="s">
        <v>134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81</v>
      </c>
      <c r="BK562" s="231">
        <f>ROUND(I562*H562,2)</f>
        <v>0</v>
      </c>
      <c r="BL562" s="18" t="s">
        <v>143</v>
      </c>
      <c r="BM562" s="230" t="s">
        <v>877</v>
      </c>
    </row>
    <row r="563" s="2" customFormat="1">
      <c r="A563" s="39"/>
      <c r="B563" s="40"/>
      <c r="C563" s="41"/>
      <c r="D563" s="234" t="s">
        <v>192</v>
      </c>
      <c r="E563" s="41"/>
      <c r="F563" s="265" t="s">
        <v>878</v>
      </c>
      <c r="G563" s="41"/>
      <c r="H563" s="41"/>
      <c r="I563" s="266"/>
      <c r="J563" s="41"/>
      <c r="K563" s="41"/>
      <c r="L563" s="45"/>
      <c r="M563" s="267"/>
      <c r="N563" s="268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192</v>
      </c>
      <c r="AU563" s="18" t="s">
        <v>144</v>
      </c>
    </row>
    <row r="564" s="2" customFormat="1" ht="21.75" customHeight="1">
      <c r="A564" s="39"/>
      <c r="B564" s="40"/>
      <c r="C564" s="255" t="s">
        <v>624</v>
      </c>
      <c r="D564" s="255" t="s">
        <v>188</v>
      </c>
      <c r="E564" s="256" t="s">
        <v>195</v>
      </c>
      <c r="F564" s="257" t="s">
        <v>196</v>
      </c>
      <c r="G564" s="258" t="s">
        <v>150</v>
      </c>
      <c r="H564" s="259">
        <v>1</v>
      </c>
      <c r="I564" s="260"/>
      <c r="J564" s="261">
        <f>ROUND(I564*H564,2)</f>
        <v>0</v>
      </c>
      <c r="K564" s="257" t="s">
        <v>1</v>
      </c>
      <c r="L564" s="262"/>
      <c r="M564" s="263" t="s">
        <v>1</v>
      </c>
      <c r="N564" s="264" t="s">
        <v>38</v>
      </c>
      <c r="O564" s="92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183</v>
      </c>
      <c r="AT564" s="230" t="s">
        <v>188</v>
      </c>
      <c r="AU564" s="230" t="s">
        <v>144</v>
      </c>
      <c r="AY564" s="18" t="s">
        <v>134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81</v>
      </c>
      <c r="BK564" s="231">
        <f>ROUND(I564*H564,2)</f>
        <v>0</v>
      </c>
      <c r="BL564" s="18" t="s">
        <v>143</v>
      </c>
      <c r="BM564" s="230" t="s">
        <v>879</v>
      </c>
    </row>
    <row r="565" s="2" customFormat="1">
      <c r="A565" s="39"/>
      <c r="B565" s="40"/>
      <c r="C565" s="41"/>
      <c r="D565" s="234" t="s">
        <v>192</v>
      </c>
      <c r="E565" s="41"/>
      <c r="F565" s="265" t="s">
        <v>880</v>
      </c>
      <c r="G565" s="41"/>
      <c r="H565" s="41"/>
      <c r="I565" s="266"/>
      <c r="J565" s="41"/>
      <c r="K565" s="41"/>
      <c r="L565" s="45"/>
      <c r="M565" s="267"/>
      <c r="N565" s="268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192</v>
      </c>
      <c r="AU565" s="18" t="s">
        <v>144</v>
      </c>
    </row>
    <row r="566" s="2" customFormat="1" ht="16.5" customHeight="1">
      <c r="A566" s="39"/>
      <c r="B566" s="40"/>
      <c r="C566" s="255" t="s">
        <v>881</v>
      </c>
      <c r="D566" s="255" t="s">
        <v>188</v>
      </c>
      <c r="E566" s="256" t="s">
        <v>882</v>
      </c>
      <c r="F566" s="257" t="s">
        <v>883</v>
      </c>
      <c r="G566" s="258" t="s">
        <v>150</v>
      </c>
      <c r="H566" s="259">
        <v>1</v>
      </c>
      <c r="I566" s="260"/>
      <c r="J566" s="261">
        <f>ROUND(I566*H566,2)</f>
        <v>0</v>
      </c>
      <c r="K566" s="257" t="s">
        <v>1</v>
      </c>
      <c r="L566" s="262"/>
      <c r="M566" s="263" t="s">
        <v>1</v>
      </c>
      <c r="N566" s="264" t="s">
        <v>38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183</v>
      </c>
      <c r="AT566" s="230" t="s">
        <v>188</v>
      </c>
      <c r="AU566" s="230" t="s">
        <v>144</v>
      </c>
      <c r="AY566" s="18" t="s">
        <v>134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81</v>
      </c>
      <c r="BK566" s="231">
        <f>ROUND(I566*H566,2)</f>
        <v>0</v>
      </c>
      <c r="BL566" s="18" t="s">
        <v>143</v>
      </c>
      <c r="BM566" s="230" t="s">
        <v>884</v>
      </c>
    </row>
    <row r="567" s="2" customFormat="1">
      <c r="A567" s="39"/>
      <c r="B567" s="40"/>
      <c r="C567" s="41"/>
      <c r="D567" s="234" t="s">
        <v>192</v>
      </c>
      <c r="E567" s="41"/>
      <c r="F567" s="265" t="s">
        <v>885</v>
      </c>
      <c r="G567" s="41"/>
      <c r="H567" s="41"/>
      <c r="I567" s="266"/>
      <c r="J567" s="41"/>
      <c r="K567" s="41"/>
      <c r="L567" s="45"/>
      <c r="M567" s="267"/>
      <c r="N567" s="268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192</v>
      </c>
      <c r="AU567" s="18" t="s">
        <v>144</v>
      </c>
    </row>
    <row r="568" s="2" customFormat="1" ht="16.5" customHeight="1">
      <c r="A568" s="39"/>
      <c r="B568" s="40"/>
      <c r="C568" s="255" t="s">
        <v>627</v>
      </c>
      <c r="D568" s="255" t="s">
        <v>188</v>
      </c>
      <c r="E568" s="256" t="s">
        <v>882</v>
      </c>
      <c r="F568" s="257" t="s">
        <v>883</v>
      </c>
      <c r="G568" s="258" t="s">
        <v>150</v>
      </c>
      <c r="H568" s="259">
        <v>1</v>
      </c>
      <c r="I568" s="260"/>
      <c r="J568" s="261">
        <f>ROUND(I568*H568,2)</f>
        <v>0</v>
      </c>
      <c r="K568" s="257" t="s">
        <v>1</v>
      </c>
      <c r="L568" s="262"/>
      <c r="M568" s="263" t="s">
        <v>1</v>
      </c>
      <c r="N568" s="264" t="s">
        <v>38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183</v>
      </c>
      <c r="AT568" s="230" t="s">
        <v>188</v>
      </c>
      <c r="AU568" s="230" t="s">
        <v>144</v>
      </c>
      <c r="AY568" s="18" t="s">
        <v>134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81</v>
      </c>
      <c r="BK568" s="231">
        <f>ROUND(I568*H568,2)</f>
        <v>0</v>
      </c>
      <c r="BL568" s="18" t="s">
        <v>143</v>
      </c>
      <c r="BM568" s="230" t="s">
        <v>886</v>
      </c>
    </row>
    <row r="569" s="2" customFormat="1">
      <c r="A569" s="39"/>
      <c r="B569" s="40"/>
      <c r="C569" s="41"/>
      <c r="D569" s="234" t="s">
        <v>192</v>
      </c>
      <c r="E569" s="41"/>
      <c r="F569" s="265" t="s">
        <v>887</v>
      </c>
      <c r="G569" s="41"/>
      <c r="H569" s="41"/>
      <c r="I569" s="266"/>
      <c r="J569" s="41"/>
      <c r="K569" s="41"/>
      <c r="L569" s="45"/>
      <c r="M569" s="267"/>
      <c r="N569" s="268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192</v>
      </c>
      <c r="AU569" s="18" t="s">
        <v>144</v>
      </c>
    </row>
    <row r="570" s="2" customFormat="1" ht="24.15" customHeight="1">
      <c r="A570" s="39"/>
      <c r="B570" s="40"/>
      <c r="C570" s="219" t="s">
        <v>888</v>
      </c>
      <c r="D570" s="219" t="s">
        <v>139</v>
      </c>
      <c r="E570" s="220" t="s">
        <v>204</v>
      </c>
      <c r="F570" s="221" t="s">
        <v>205</v>
      </c>
      <c r="G570" s="222" t="s">
        <v>150</v>
      </c>
      <c r="H570" s="223">
        <v>8</v>
      </c>
      <c r="I570" s="224"/>
      <c r="J570" s="225">
        <f>ROUND(I570*H570,2)</f>
        <v>0</v>
      </c>
      <c r="K570" s="221" t="s">
        <v>1</v>
      </c>
      <c r="L570" s="45"/>
      <c r="M570" s="226" t="s">
        <v>1</v>
      </c>
      <c r="N570" s="227" t="s">
        <v>38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143</v>
      </c>
      <c r="AT570" s="230" t="s">
        <v>139</v>
      </c>
      <c r="AU570" s="230" t="s">
        <v>144</v>
      </c>
      <c r="AY570" s="18" t="s">
        <v>134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81</v>
      </c>
      <c r="BK570" s="231">
        <f>ROUND(I570*H570,2)</f>
        <v>0</v>
      </c>
      <c r="BL570" s="18" t="s">
        <v>143</v>
      </c>
      <c r="BM570" s="230" t="s">
        <v>889</v>
      </c>
    </row>
    <row r="571" s="2" customFormat="1" ht="16.5" customHeight="1">
      <c r="A571" s="39"/>
      <c r="B571" s="40"/>
      <c r="C571" s="219" t="s">
        <v>632</v>
      </c>
      <c r="D571" s="219" t="s">
        <v>139</v>
      </c>
      <c r="E571" s="220" t="s">
        <v>208</v>
      </c>
      <c r="F571" s="221" t="s">
        <v>209</v>
      </c>
      <c r="G571" s="222" t="s">
        <v>150</v>
      </c>
      <c r="H571" s="223">
        <v>8</v>
      </c>
      <c r="I571" s="224"/>
      <c r="J571" s="225">
        <f>ROUND(I571*H571,2)</f>
        <v>0</v>
      </c>
      <c r="K571" s="221" t="s">
        <v>1</v>
      </c>
      <c r="L571" s="45"/>
      <c r="M571" s="226" t="s">
        <v>1</v>
      </c>
      <c r="N571" s="227" t="s">
        <v>38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143</v>
      </c>
      <c r="AT571" s="230" t="s">
        <v>139</v>
      </c>
      <c r="AU571" s="230" t="s">
        <v>144</v>
      </c>
      <c r="AY571" s="18" t="s">
        <v>134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81</v>
      </c>
      <c r="BK571" s="231">
        <f>ROUND(I571*H571,2)</f>
        <v>0</v>
      </c>
      <c r="BL571" s="18" t="s">
        <v>143</v>
      </c>
      <c r="BM571" s="230" t="s">
        <v>890</v>
      </c>
    </row>
    <row r="572" s="2" customFormat="1" ht="24.15" customHeight="1">
      <c r="A572" s="39"/>
      <c r="B572" s="40"/>
      <c r="C572" s="219" t="s">
        <v>891</v>
      </c>
      <c r="D572" s="219" t="s">
        <v>139</v>
      </c>
      <c r="E572" s="220" t="s">
        <v>685</v>
      </c>
      <c r="F572" s="221" t="s">
        <v>686</v>
      </c>
      <c r="G572" s="222" t="s">
        <v>150</v>
      </c>
      <c r="H572" s="223">
        <v>2</v>
      </c>
      <c r="I572" s="224"/>
      <c r="J572" s="225">
        <f>ROUND(I572*H572,2)</f>
        <v>0</v>
      </c>
      <c r="K572" s="221" t="s">
        <v>1</v>
      </c>
      <c r="L572" s="45"/>
      <c r="M572" s="226" t="s">
        <v>1</v>
      </c>
      <c r="N572" s="227" t="s">
        <v>38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143</v>
      </c>
      <c r="AT572" s="230" t="s">
        <v>139</v>
      </c>
      <c r="AU572" s="230" t="s">
        <v>144</v>
      </c>
      <c r="AY572" s="18" t="s">
        <v>134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81</v>
      </c>
      <c r="BK572" s="231">
        <f>ROUND(I572*H572,2)</f>
        <v>0</v>
      </c>
      <c r="BL572" s="18" t="s">
        <v>143</v>
      </c>
      <c r="BM572" s="230" t="s">
        <v>892</v>
      </c>
    </row>
    <row r="573" s="2" customFormat="1" ht="21.75" customHeight="1">
      <c r="A573" s="39"/>
      <c r="B573" s="40"/>
      <c r="C573" s="219" t="s">
        <v>635</v>
      </c>
      <c r="D573" s="219" t="s">
        <v>139</v>
      </c>
      <c r="E573" s="220" t="s">
        <v>693</v>
      </c>
      <c r="F573" s="221" t="s">
        <v>694</v>
      </c>
      <c r="G573" s="222" t="s">
        <v>150</v>
      </c>
      <c r="H573" s="223">
        <v>1</v>
      </c>
      <c r="I573" s="224"/>
      <c r="J573" s="225">
        <f>ROUND(I573*H573,2)</f>
        <v>0</v>
      </c>
      <c r="K573" s="221" t="s">
        <v>1</v>
      </c>
      <c r="L573" s="45"/>
      <c r="M573" s="226" t="s">
        <v>1</v>
      </c>
      <c r="N573" s="227" t="s">
        <v>38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143</v>
      </c>
      <c r="AT573" s="230" t="s">
        <v>139</v>
      </c>
      <c r="AU573" s="230" t="s">
        <v>144</v>
      </c>
      <c r="AY573" s="18" t="s">
        <v>134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81</v>
      </c>
      <c r="BK573" s="231">
        <f>ROUND(I573*H573,2)</f>
        <v>0</v>
      </c>
      <c r="BL573" s="18" t="s">
        <v>143</v>
      </c>
      <c r="BM573" s="230" t="s">
        <v>893</v>
      </c>
    </row>
    <row r="574" s="2" customFormat="1" ht="24.15" customHeight="1">
      <c r="A574" s="39"/>
      <c r="B574" s="40"/>
      <c r="C574" s="219" t="s">
        <v>894</v>
      </c>
      <c r="D574" s="219" t="s">
        <v>139</v>
      </c>
      <c r="E574" s="220" t="s">
        <v>697</v>
      </c>
      <c r="F574" s="221" t="s">
        <v>698</v>
      </c>
      <c r="G574" s="222" t="s">
        <v>623</v>
      </c>
      <c r="H574" s="223">
        <v>25</v>
      </c>
      <c r="I574" s="224"/>
      <c r="J574" s="225">
        <f>ROUND(I574*H574,2)</f>
        <v>0</v>
      </c>
      <c r="K574" s="221" t="s">
        <v>699</v>
      </c>
      <c r="L574" s="45"/>
      <c r="M574" s="226" t="s">
        <v>1</v>
      </c>
      <c r="N574" s="227" t="s">
        <v>38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143</v>
      </c>
      <c r="AT574" s="230" t="s">
        <v>139</v>
      </c>
      <c r="AU574" s="230" t="s">
        <v>144</v>
      </c>
      <c r="AY574" s="18" t="s">
        <v>134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81</v>
      </c>
      <c r="BK574" s="231">
        <f>ROUND(I574*H574,2)</f>
        <v>0</v>
      </c>
      <c r="BL574" s="18" t="s">
        <v>143</v>
      </c>
      <c r="BM574" s="230" t="s">
        <v>895</v>
      </c>
    </row>
    <row r="575" s="2" customFormat="1">
      <c r="A575" s="39"/>
      <c r="B575" s="40"/>
      <c r="C575" s="41"/>
      <c r="D575" s="234" t="s">
        <v>192</v>
      </c>
      <c r="E575" s="41"/>
      <c r="F575" s="265" t="s">
        <v>701</v>
      </c>
      <c r="G575" s="41"/>
      <c r="H575" s="41"/>
      <c r="I575" s="266"/>
      <c r="J575" s="41"/>
      <c r="K575" s="41"/>
      <c r="L575" s="45"/>
      <c r="M575" s="267"/>
      <c r="N575" s="268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192</v>
      </c>
      <c r="AU575" s="18" t="s">
        <v>144</v>
      </c>
    </row>
    <row r="576" s="13" customFormat="1">
      <c r="A576" s="13"/>
      <c r="B576" s="232"/>
      <c r="C576" s="233"/>
      <c r="D576" s="234" t="s">
        <v>145</v>
      </c>
      <c r="E576" s="235" t="s">
        <v>1</v>
      </c>
      <c r="F576" s="236" t="s">
        <v>896</v>
      </c>
      <c r="G576" s="233"/>
      <c r="H576" s="237">
        <v>12.5</v>
      </c>
      <c r="I576" s="238"/>
      <c r="J576" s="233"/>
      <c r="K576" s="233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145</v>
      </c>
      <c r="AU576" s="243" t="s">
        <v>144</v>
      </c>
      <c r="AV576" s="13" t="s">
        <v>83</v>
      </c>
      <c r="AW576" s="13" t="s">
        <v>30</v>
      </c>
      <c r="AX576" s="13" t="s">
        <v>73</v>
      </c>
      <c r="AY576" s="243" t="s">
        <v>134</v>
      </c>
    </row>
    <row r="577" s="14" customFormat="1">
      <c r="A577" s="14"/>
      <c r="B577" s="244"/>
      <c r="C577" s="245"/>
      <c r="D577" s="234" t="s">
        <v>145</v>
      </c>
      <c r="E577" s="246" t="s">
        <v>1</v>
      </c>
      <c r="F577" s="247" t="s">
        <v>147</v>
      </c>
      <c r="G577" s="245"/>
      <c r="H577" s="248">
        <v>12.5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145</v>
      </c>
      <c r="AU577" s="254" t="s">
        <v>144</v>
      </c>
      <c r="AV577" s="14" t="s">
        <v>143</v>
      </c>
      <c r="AW577" s="14" t="s">
        <v>30</v>
      </c>
      <c r="AX577" s="14" t="s">
        <v>73</v>
      </c>
      <c r="AY577" s="254" t="s">
        <v>134</v>
      </c>
    </row>
    <row r="578" s="13" customFormat="1">
      <c r="A578" s="13"/>
      <c r="B578" s="232"/>
      <c r="C578" s="233"/>
      <c r="D578" s="234" t="s">
        <v>145</v>
      </c>
      <c r="E578" s="235" t="s">
        <v>1</v>
      </c>
      <c r="F578" s="236" t="s">
        <v>897</v>
      </c>
      <c r="G578" s="233"/>
      <c r="H578" s="237">
        <v>25</v>
      </c>
      <c r="I578" s="238"/>
      <c r="J578" s="233"/>
      <c r="K578" s="233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145</v>
      </c>
      <c r="AU578" s="243" t="s">
        <v>144</v>
      </c>
      <c r="AV578" s="13" t="s">
        <v>83</v>
      </c>
      <c r="AW578" s="13" t="s">
        <v>30</v>
      </c>
      <c r="AX578" s="13" t="s">
        <v>73</v>
      </c>
      <c r="AY578" s="243" t="s">
        <v>134</v>
      </c>
    </row>
    <row r="579" s="14" customFormat="1">
      <c r="A579" s="14"/>
      <c r="B579" s="244"/>
      <c r="C579" s="245"/>
      <c r="D579" s="234" t="s">
        <v>145</v>
      </c>
      <c r="E579" s="246" t="s">
        <v>1</v>
      </c>
      <c r="F579" s="247" t="s">
        <v>147</v>
      </c>
      <c r="G579" s="245"/>
      <c r="H579" s="248">
        <v>25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145</v>
      </c>
      <c r="AU579" s="254" t="s">
        <v>144</v>
      </c>
      <c r="AV579" s="14" t="s">
        <v>143</v>
      </c>
      <c r="AW579" s="14" t="s">
        <v>30</v>
      </c>
      <c r="AX579" s="14" t="s">
        <v>81</v>
      </c>
      <c r="AY579" s="254" t="s">
        <v>134</v>
      </c>
    </row>
    <row r="580" s="2" customFormat="1" ht="16.5" customHeight="1">
      <c r="A580" s="39"/>
      <c r="B580" s="40"/>
      <c r="C580" s="255" t="s">
        <v>639</v>
      </c>
      <c r="D580" s="255" t="s">
        <v>188</v>
      </c>
      <c r="E580" s="256" t="s">
        <v>704</v>
      </c>
      <c r="F580" s="257" t="s">
        <v>705</v>
      </c>
      <c r="G580" s="258" t="s">
        <v>279</v>
      </c>
      <c r="H580" s="259">
        <v>4.5</v>
      </c>
      <c r="I580" s="260"/>
      <c r="J580" s="261">
        <f>ROUND(I580*H580,2)</f>
        <v>0</v>
      </c>
      <c r="K580" s="257" t="s">
        <v>699</v>
      </c>
      <c r="L580" s="262"/>
      <c r="M580" s="263" t="s">
        <v>1</v>
      </c>
      <c r="N580" s="264" t="s">
        <v>38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183</v>
      </c>
      <c r="AT580" s="230" t="s">
        <v>188</v>
      </c>
      <c r="AU580" s="230" t="s">
        <v>144</v>
      </c>
      <c r="AY580" s="18" t="s">
        <v>134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81</v>
      </c>
      <c r="BK580" s="231">
        <f>ROUND(I580*H580,2)</f>
        <v>0</v>
      </c>
      <c r="BL580" s="18" t="s">
        <v>143</v>
      </c>
      <c r="BM580" s="230" t="s">
        <v>898</v>
      </c>
    </row>
    <row r="581" s="2" customFormat="1">
      <c r="A581" s="39"/>
      <c r="B581" s="40"/>
      <c r="C581" s="41"/>
      <c r="D581" s="234" t="s">
        <v>192</v>
      </c>
      <c r="E581" s="41"/>
      <c r="F581" s="265" t="s">
        <v>701</v>
      </c>
      <c r="G581" s="41"/>
      <c r="H581" s="41"/>
      <c r="I581" s="266"/>
      <c r="J581" s="41"/>
      <c r="K581" s="41"/>
      <c r="L581" s="45"/>
      <c r="M581" s="267"/>
      <c r="N581" s="268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192</v>
      </c>
      <c r="AU581" s="18" t="s">
        <v>144</v>
      </c>
    </row>
    <row r="582" s="13" customFormat="1">
      <c r="A582" s="13"/>
      <c r="B582" s="232"/>
      <c r="C582" s="233"/>
      <c r="D582" s="234" t="s">
        <v>145</v>
      </c>
      <c r="E582" s="235" t="s">
        <v>1</v>
      </c>
      <c r="F582" s="236" t="s">
        <v>899</v>
      </c>
      <c r="G582" s="233"/>
      <c r="H582" s="237">
        <v>4.5</v>
      </c>
      <c r="I582" s="238"/>
      <c r="J582" s="233"/>
      <c r="K582" s="233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145</v>
      </c>
      <c r="AU582" s="243" t="s">
        <v>144</v>
      </c>
      <c r="AV582" s="13" t="s">
        <v>83</v>
      </c>
      <c r="AW582" s="13" t="s">
        <v>30</v>
      </c>
      <c r="AX582" s="13" t="s">
        <v>73</v>
      </c>
      <c r="AY582" s="243" t="s">
        <v>134</v>
      </c>
    </row>
    <row r="583" s="14" customFormat="1">
      <c r="A583" s="14"/>
      <c r="B583" s="244"/>
      <c r="C583" s="245"/>
      <c r="D583" s="234" t="s">
        <v>145</v>
      </c>
      <c r="E583" s="246" t="s">
        <v>1</v>
      </c>
      <c r="F583" s="247" t="s">
        <v>147</v>
      </c>
      <c r="G583" s="245"/>
      <c r="H583" s="248">
        <v>4.5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145</v>
      </c>
      <c r="AU583" s="254" t="s">
        <v>144</v>
      </c>
      <c r="AV583" s="14" t="s">
        <v>143</v>
      </c>
      <c r="AW583" s="14" t="s">
        <v>30</v>
      </c>
      <c r="AX583" s="14" t="s">
        <v>81</v>
      </c>
      <c r="AY583" s="254" t="s">
        <v>134</v>
      </c>
    </row>
    <row r="584" s="2" customFormat="1" ht="24.15" customHeight="1">
      <c r="A584" s="39"/>
      <c r="B584" s="40"/>
      <c r="C584" s="255" t="s">
        <v>900</v>
      </c>
      <c r="D584" s="255" t="s">
        <v>188</v>
      </c>
      <c r="E584" s="256" t="s">
        <v>709</v>
      </c>
      <c r="F584" s="257" t="s">
        <v>710</v>
      </c>
      <c r="G584" s="258" t="s">
        <v>623</v>
      </c>
      <c r="H584" s="259">
        <v>12.5</v>
      </c>
      <c r="I584" s="260"/>
      <c r="J584" s="261">
        <f>ROUND(I584*H584,2)</f>
        <v>0</v>
      </c>
      <c r="K584" s="257" t="s">
        <v>699</v>
      </c>
      <c r="L584" s="262"/>
      <c r="M584" s="263" t="s">
        <v>1</v>
      </c>
      <c r="N584" s="264" t="s">
        <v>38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183</v>
      </c>
      <c r="AT584" s="230" t="s">
        <v>188</v>
      </c>
      <c r="AU584" s="230" t="s">
        <v>144</v>
      </c>
      <c r="AY584" s="18" t="s">
        <v>134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81</v>
      </c>
      <c r="BK584" s="231">
        <f>ROUND(I584*H584,2)</f>
        <v>0</v>
      </c>
      <c r="BL584" s="18" t="s">
        <v>143</v>
      </c>
      <c r="BM584" s="230" t="s">
        <v>901</v>
      </c>
    </row>
    <row r="585" s="2" customFormat="1">
      <c r="A585" s="39"/>
      <c r="B585" s="40"/>
      <c r="C585" s="41"/>
      <c r="D585" s="234" t="s">
        <v>192</v>
      </c>
      <c r="E585" s="41"/>
      <c r="F585" s="265" t="s">
        <v>701</v>
      </c>
      <c r="G585" s="41"/>
      <c r="H585" s="41"/>
      <c r="I585" s="266"/>
      <c r="J585" s="41"/>
      <c r="K585" s="41"/>
      <c r="L585" s="45"/>
      <c r="M585" s="267"/>
      <c r="N585" s="268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192</v>
      </c>
      <c r="AU585" s="18" t="s">
        <v>144</v>
      </c>
    </row>
    <row r="586" s="13" customFormat="1">
      <c r="A586" s="13"/>
      <c r="B586" s="232"/>
      <c r="C586" s="233"/>
      <c r="D586" s="234" t="s">
        <v>145</v>
      </c>
      <c r="E586" s="235" t="s">
        <v>1</v>
      </c>
      <c r="F586" s="236" t="s">
        <v>902</v>
      </c>
      <c r="G586" s="233"/>
      <c r="H586" s="237">
        <v>12.5</v>
      </c>
      <c r="I586" s="238"/>
      <c r="J586" s="233"/>
      <c r="K586" s="233"/>
      <c r="L586" s="239"/>
      <c r="M586" s="240"/>
      <c r="N586" s="241"/>
      <c r="O586" s="241"/>
      <c r="P586" s="241"/>
      <c r="Q586" s="241"/>
      <c r="R586" s="241"/>
      <c r="S586" s="241"/>
      <c r="T586" s="24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3" t="s">
        <v>145</v>
      </c>
      <c r="AU586" s="243" t="s">
        <v>144</v>
      </c>
      <c r="AV586" s="13" t="s">
        <v>83</v>
      </c>
      <c r="AW586" s="13" t="s">
        <v>30</v>
      </c>
      <c r="AX586" s="13" t="s">
        <v>73</v>
      </c>
      <c r="AY586" s="243" t="s">
        <v>134</v>
      </c>
    </row>
    <row r="587" s="14" customFormat="1">
      <c r="A587" s="14"/>
      <c r="B587" s="244"/>
      <c r="C587" s="245"/>
      <c r="D587" s="234" t="s">
        <v>145</v>
      </c>
      <c r="E587" s="246" t="s">
        <v>1</v>
      </c>
      <c r="F587" s="247" t="s">
        <v>147</v>
      </c>
      <c r="G587" s="245"/>
      <c r="H587" s="248">
        <v>12.5</v>
      </c>
      <c r="I587" s="249"/>
      <c r="J587" s="245"/>
      <c r="K587" s="245"/>
      <c r="L587" s="250"/>
      <c r="M587" s="251"/>
      <c r="N587" s="252"/>
      <c r="O587" s="252"/>
      <c r="P587" s="252"/>
      <c r="Q587" s="252"/>
      <c r="R587" s="252"/>
      <c r="S587" s="252"/>
      <c r="T587" s="25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4" t="s">
        <v>145</v>
      </c>
      <c r="AU587" s="254" t="s">
        <v>144</v>
      </c>
      <c r="AV587" s="14" t="s">
        <v>143</v>
      </c>
      <c r="AW587" s="14" t="s">
        <v>30</v>
      </c>
      <c r="AX587" s="14" t="s">
        <v>81</v>
      </c>
      <c r="AY587" s="254" t="s">
        <v>134</v>
      </c>
    </row>
    <row r="588" s="2" customFormat="1" ht="16.5" customHeight="1">
      <c r="A588" s="39"/>
      <c r="B588" s="40"/>
      <c r="C588" s="219" t="s">
        <v>644</v>
      </c>
      <c r="D588" s="219" t="s">
        <v>139</v>
      </c>
      <c r="E588" s="220" t="s">
        <v>713</v>
      </c>
      <c r="F588" s="221" t="s">
        <v>714</v>
      </c>
      <c r="G588" s="222" t="s">
        <v>623</v>
      </c>
      <c r="H588" s="223">
        <v>12.5</v>
      </c>
      <c r="I588" s="224"/>
      <c r="J588" s="225">
        <f>ROUND(I588*H588,2)</f>
        <v>0</v>
      </c>
      <c r="K588" s="221" t="s">
        <v>306</v>
      </c>
      <c r="L588" s="45"/>
      <c r="M588" s="226" t="s">
        <v>1</v>
      </c>
      <c r="N588" s="227" t="s">
        <v>38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143</v>
      </c>
      <c r="AT588" s="230" t="s">
        <v>139</v>
      </c>
      <c r="AU588" s="230" t="s">
        <v>144</v>
      </c>
      <c r="AY588" s="18" t="s">
        <v>134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81</v>
      </c>
      <c r="BK588" s="231">
        <f>ROUND(I588*H588,2)</f>
        <v>0</v>
      </c>
      <c r="BL588" s="18" t="s">
        <v>143</v>
      </c>
      <c r="BM588" s="230" t="s">
        <v>903</v>
      </c>
    </row>
    <row r="589" s="13" customFormat="1">
      <c r="A589" s="13"/>
      <c r="B589" s="232"/>
      <c r="C589" s="233"/>
      <c r="D589" s="234" t="s">
        <v>145</v>
      </c>
      <c r="E589" s="235" t="s">
        <v>1</v>
      </c>
      <c r="F589" s="236" t="s">
        <v>902</v>
      </c>
      <c r="G589" s="233"/>
      <c r="H589" s="237">
        <v>12.5</v>
      </c>
      <c r="I589" s="238"/>
      <c r="J589" s="233"/>
      <c r="K589" s="233"/>
      <c r="L589" s="239"/>
      <c r="M589" s="240"/>
      <c r="N589" s="241"/>
      <c r="O589" s="241"/>
      <c r="P589" s="241"/>
      <c r="Q589" s="241"/>
      <c r="R589" s="241"/>
      <c r="S589" s="241"/>
      <c r="T589" s="242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3" t="s">
        <v>145</v>
      </c>
      <c r="AU589" s="243" t="s">
        <v>144</v>
      </c>
      <c r="AV589" s="13" t="s">
        <v>83</v>
      </c>
      <c r="AW589" s="13" t="s">
        <v>30</v>
      </c>
      <c r="AX589" s="13" t="s">
        <v>73</v>
      </c>
      <c r="AY589" s="243" t="s">
        <v>134</v>
      </c>
    </row>
    <row r="590" s="14" customFormat="1">
      <c r="A590" s="14"/>
      <c r="B590" s="244"/>
      <c r="C590" s="245"/>
      <c r="D590" s="234" t="s">
        <v>145</v>
      </c>
      <c r="E590" s="246" t="s">
        <v>1</v>
      </c>
      <c r="F590" s="247" t="s">
        <v>147</v>
      </c>
      <c r="G590" s="245"/>
      <c r="H590" s="248">
        <v>12.5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145</v>
      </c>
      <c r="AU590" s="254" t="s">
        <v>144</v>
      </c>
      <c r="AV590" s="14" t="s">
        <v>143</v>
      </c>
      <c r="AW590" s="14" t="s">
        <v>30</v>
      </c>
      <c r="AX590" s="14" t="s">
        <v>81</v>
      </c>
      <c r="AY590" s="254" t="s">
        <v>134</v>
      </c>
    </row>
    <row r="591" s="12" customFormat="1" ht="20.88" customHeight="1">
      <c r="A591" s="12"/>
      <c r="B591" s="203"/>
      <c r="C591" s="204"/>
      <c r="D591" s="205" t="s">
        <v>72</v>
      </c>
      <c r="E591" s="217" t="s">
        <v>499</v>
      </c>
      <c r="F591" s="217" t="s">
        <v>500</v>
      </c>
      <c r="G591" s="204"/>
      <c r="H591" s="204"/>
      <c r="I591" s="207"/>
      <c r="J591" s="218">
        <f>BK591</f>
        <v>0</v>
      </c>
      <c r="K591" s="204"/>
      <c r="L591" s="209"/>
      <c r="M591" s="210"/>
      <c r="N591" s="211"/>
      <c r="O591" s="211"/>
      <c r="P591" s="212">
        <f>SUM(P592:P596)</f>
        <v>0</v>
      </c>
      <c r="Q591" s="211"/>
      <c r="R591" s="212">
        <f>SUM(R592:R596)</f>
        <v>0</v>
      </c>
      <c r="S591" s="211"/>
      <c r="T591" s="213">
        <f>SUM(T592:T596)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14" t="s">
        <v>81</v>
      </c>
      <c r="AT591" s="215" t="s">
        <v>72</v>
      </c>
      <c r="AU591" s="215" t="s">
        <v>83</v>
      </c>
      <c r="AY591" s="214" t="s">
        <v>134</v>
      </c>
      <c r="BK591" s="216">
        <f>SUM(BK592:BK596)</f>
        <v>0</v>
      </c>
    </row>
    <row r="592" s="2" customFormat="1" ht="24.15" customHeight="1">
      <c r="A592" s="39"/>
      <c r="B592" s="40"/>
      <c r="C592" s="219" t="s">
        <v>904</v>
      </c>
      <c r="D592" s="219" t="s">
        <v>139</v>
      </c>
      <c r="E592" s="220" t="s">
        <v>172</v>
      </c>
      <c r="F592" s="221" t="s">
        <v>173</v>
      </c>
      <c r="G592" s="222" t="s">
        <v>174</v>
      </c>
      <c r="H592" s="223">
        <v>2</v>
      </c>
      <c r="I592" s="224"/>
      <c r="J592" s="225">
        <f>ROUND(I592*H592,2)</f>
        <v>0</v>
      </c>
      <c r="K592" s="221" t="s">
        <v>175</v>
      </c>
      <c r="L592" s="45"/>
      <c r="M592" s="226" t="s">
        <v>1</v>
      </c>
      <c r="N592" s="227" t="s">
        <v>38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143</v>
      </c>
      <c r="AT592" s="230" t="s">
        <v>139</v>
      </c>
      <c r="AU592" s="230" t="s">
        <v>144</v>
      </c>
      <c r="AY592" s="18" t="s">
        <v>134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81</v>
      </c>
      <c r="BK592" s="231">
        <f>ROUND(I592*H592,2)</f>
        <v>0</v>
      </c>
      <c r="BL592" s="18" t="s">
        <v>143</v>
      </c>
      <c r="BM592" s="230" t="s">
        <v>905</v>
      </c>
    </row>
    <row r="593" s="13" customFormat="1">
      <c r="A593" s="13"/>
      <c r="B593" s="232"/>
      <c r="C593" s="233"/>
      <c r="D593" s="234" t="s">
        <v>145</v>
      </c>
      <c r="E593" s="235" t="s">
        <v>1</v>
      </c>
      <c r="F593" s="236" t="s">
        <v>906</v>
      </c>
      <c r="G593" s="233"/>
      <c r="H593" s="237">
        <v>2</v>
      </c>
      <c r="I593" s="238"/>
      <c r="J593" s="233"/>
      <c r="K593" s="233"/>
      <c r="L593" s="239"/>
      <c r="M593" s="240"/>
      <c r="N593" s="241"/>
      <c r="O593" s="241"/>
      <c r="P593" s="241"/>
      <c r="Q593" s="241"/>
      <c r="R593" s="241"/>
      <c r="S593" s="241"/>
      <c r="T593" s="24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3" t="s">
        <v>145</v>
      </c>
      <c r="AU593" s="243" t="s">
        <v>144</v>
      </c>
      <c r="AV593" s="13" t="s">
        <v>83</v>
      </c>
      <c r="AW593" s="13" t="s">
        <v>30</v>
      </c>
      <c r="AX593" s="13" t="s">
        <v>73</v>
      </c>
      <c r="AY593" s="243" t="s">
        <v>134</v>
      </c>
    </row>
    <row r="594" s="14" customFormat="1">
      <c r="A594" s="14"/>
      <c r="B594" s="244"/>
      <c r="C594" s="245"/>
      <c r="D594" s="234" t="s">
        <v>145</v>
      </c>
      <c r="E594" s="246" t="s">
        <v>1</v>
      </c>
      <c r="F594" s="247" t="s">
        <v>147</v>
      </c>
      <c r="G594" s="245"/>
      <c r="H594" s="248">
        <v>2</v>
      </c>
      <c r="I594" s="249"/>
      <c r="J594" s="245"/>
      <c r="K594" s="245"/>
      <c r="L594" s="250"/>
      <c r="M594" s="251"/>
      <c r="N594" s="252"/>
      <c r="O594" s="252"/>
      <c r="P594" s="252"/>
      <c r="Q594" s="252"/>
      <c r="R594" s="252"/>
      <c r="S594" s="252"/>
      <c r="T594" s="25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4" t="s">
        <v>145</v>
      </c>
      <c r="AU594" s="254" t="s">
        <v>144</v>
      </c>
      <c r="AV594" s="14" t="s">
        <v>143</v>
      </c>
      <c r="AW594" s="14" t="s">
        <v>30</v>
      </c>
      <c r="AX594" s="14" t="s">
        <v>81</v>
      </c>
      <c r="AY594" s="254" t="s">
        <v>134</v>
      </c>
    </row>
    <row r="595" s="2" customFormat="1" ht="16.5" customHeight="1">
      <c r="A595" s="39"/>
      <c r="B595" s="40"/>
      <c r="C595" s="219" t="s">
        <v>648</v>
      </c>
      <c r="D595" s="219" t="s">
        <v>139</v>
      </c>
      <c r="E595" s="220" t="s">
        <v>859</v>
      </c>
      <c r="F595" s="221" t="s">
        <v>860</v>
      </c>
      <c r="G595" s="222" t="s">
        <v>174</v>
      </c>
      <c r="H595" s="223">
        <v>1</v>
      </c>
      <c r="I595" s="224"/>
      <c r="J595" s="225">
        <f>ROUND(I595*H595,2)</f>
        <v>0</v>
      </c>
      <c r="K595" s="221" t="s">
        <v>306</v>
      </c>
      <c r="L595" s="45"/>
      <c r="M595" s="226" t="s">
        <v>1</v>
      </c>
      <c r="N595" s="227" t="s">
        <v>38</v>
      </c>
      <c r="O595" s="92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143</v>
      </c>
      <c r="AT595" s="230" t="s">
        <v>139</v>
      </c>
      <c r="AU595" s="230" t="s">
        <v>144</v>
      </c>
      <c r="AY595" s="18" t="s">
        <v>134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81</v>
      </c>
      <c r="BK595" s="231">
        <f>ROUND(I595*H595,2)</f>
        <v>0</v>
      </c>
      <c r="BL595" s="18" t="s">
        <v>143</v>
      </c>
      <c r="BM595" s="230" t="s">
        <v>907</v>
      </c>
    </row>
    <row r="596" s="2" customFormat="1">
      <c r="A596" s="39"/>
      <c r="B596" s="40"/>
      <c r="C596" s="41"/>
      <c r="D596" s="234" t="s">
        <v>192</v>
      </c>
      <c r="E596" s="41"/>
      <c r="F596" s="265" t="s">
        <v>862</v>
      </c>
      <c r="G596" s="41"/>
      <c r="H596" s="41"/>
      <c r="I596" s="266"/>
      <c r="J596" s="41"/>
      <c r="K596" s="41"/>
      <c r="L596" s="45"/>
      <c r="M596" s="267"/>
      <c r="N596" s="268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192</v>
      </c>
      <c r="AU596" s="18" t="s">
        <v>144</v>
      </c>
    </row>
    <row r="597" s="12" customFormat="1" ht="20.88" customHeight="1">
      <c r="A597" s="12"/>
      <c r="B597" s="203"/>
      <c r="C597" s="204"/>
      <c r="D597" s="205" t="s">
        <v>72</v>
      </c>
      <c r="E597" s="217" t="s">
        <v>211</v>
      </c>
      <c r="F597" s="217" t="s">
        <v>212</v>
      </c>
      <c r="G597" s="204"/>
      <c r="H597" s="204"/>
      <c r="I597" s="207"/>
      <c r="J597" s="218">
        <f>BK597</f>
        <v>0</v>
      </c>
      <c r="K597" s="204"/>
      <c r="L597" s="209"/>
      <c r="M597" s="210"/>
      <c r="N597" s="211"/>
      <c r="O597" s="211"/>
      <c r="P597" s="212">
        <f>SUM(P598:P725)</f>
        <v>0</v>
      </c>
      <c r="Q597" s="211"/>
      <c r="R597" s="212">
        <f>SUM(R598:R725)</f>
        <v>0</v>
      </c>
      <c r="S597" s="211"/>
      <c r="T597" s="213">
        <f>SUM(T598:T725)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14" t="s">
        <v>144</v>
      </c>
      <c r="AT597" s="215" t="s">
        <v>72</v>
      </c>
      <c r="AU597" s="215" t="s">
        <v>83</v>
      </c>
      <c r="AY597" s="214" t="s">
        <v>134</v>
      </c>
      <c r="BK597" s="216">
        <f>SUM(BK598:BK725)</f>
        <v>0</v>
      </c>
    </row>
    <row r="598" s="2" customFormat="1" ht="21.75" customHeight="1">
      <c r="A598" s="39"/>
      <c r="B598" s="40"/>
      <c r="C598" s="219" t="s">
        <v>908</v>
      </c>
      <c r="D598" s="219" t="s">
        <v>139</v>
      </c>
      <c r="E598" s="220" t="s">
        <v>214</v>
      </c>
      <c r="F598" s="221" t="s">
        <v>215</v>
      </c>
      <c r="G598" s="222" t="s">
        <v>216</v>
      </c>
      <c r="H598" s="223">
        <v>0.071999999999999995</v>
      </c>
      <c r="I598" s="224"/>
      <c r="J598" s="225">
        <f>ROUND(I598*H598,2)</f>
        <v>0</v>
      </c>
      <c r="K598" s="221" t="s">
        <v>217</v>
      </c>
      <c r="L598" s="45"/>
      <c r="M598" s="226" t="s">
        <v>1</v>
      </c>
      <c r="N598" s="227" t="s">
        <v>38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202</v>
      </c>
      <c r="AT598" s="230" t="s">
        <v>139</v>
      </c>
      <c r="AU598" s="230" t="s">
        <v>144</v>
      </c>
      <c r="AY598" s="18" t="s">
        <v>134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81</v>
      </c>
      <c r="BK598" s="231">
        <f>ROUND(I598*H598,2)</f>
        <v>0</v>
      </c>
      <c r="BL598" s="18" t="s">
        <v>202</v>
      </c>
      <c r="BM598" s="230" t="s">
        <v>909</v>
      </c>
    </row>
    <row r="599" s="13" customFormat="1">
      <c r="A599" s="13"/>
      <c r="B599" s="232"/>
      <c r="C599" s="233"/>
      <c r="D599" s="234" t="s">
        <v>145</v>
      </c>
      <c r="E599" s="235" t="s">
        <v>1</v>
      </c>
      <c r="F599" s="236" t="s">
        <v>910</v>
      </c>
      <c r="G599" s="233"/>
      <c r="H599" s="237">
        <v>0.071999999999999995</v>
      </c>
      <c r="I599" s="238"/>
      <c r="J599" s="233"/>
      <c r="K599" s="233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145</v>
      </c>
      <c r="AU599" s="243" t="s">
        <v>144</v>
      </c>
      <c r="AV599" s="13" t="s">
        <v>83</v>
      </c>
      <c r="AW599" s="13" t="s">
        <v>30</v>
      </c>
      <c r="AX599" s="13" t="s">
        <v>73</v>
      </c>
      <c r="AY599" s="243" t="s">
        <v>134</v>
      </c>
    </row>
    <row r="600" s="14" customFormat="1">
      <c r="A600" s="14"/>
      <c r="B600" s="244"/>
      <c r="C600" s="245"/>
      <c r="D600" s="234" t="s">
        <v>145</v>
      </c>
      <c r="E600" s="246" t="s">
        <v>1</v>
      </c>
      <c r="F600" s="247" t="s">
        <v>147</v>
      </c>
      <c r="G600" s="245"/>
      <c r="H600" s="248">
        <v>0.071999999999999995</v>
      </c>
      <c r="I600" s="249"/>
      <c r="J600" s="245"/>
      <c r="K600" s="245"/>
      <c r="L600" s="250"/>
      <c r="M600" s="251"/>
      <c r="N600" s="252"/>
      <c r="O600" s="252"/>
      <c r="P600" s="252"/>
      <c r="Q600" s="252"/>
      <c r="R600" s="252"/>
      <c r="S600" s="252"/>
      <c r="T600" s="253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4" t="s">
        <v>145</v>
      </c>
      <c r="AU600" s="254" t="s">
        <v>144</v>
      </c>
      <c r="AV600" s="14" t="s">
        <v>143</v>
      </c>
      <c r="AW600" s="14" t="s">
        <v>30</v>
      </c>
      <c r="AX600" s="14" t="s">
        <v>81</v>
      </c>
      <c r="AY600" s="254" t="s">
        <v>134</v>
      </c>
    </row>
    <row r="601" s="2" customFormat="1" ht="24.15" customHeight="1">
      <c r="A601" s="39"/>
      <c r="B601" s="40"/>
      <c r="C601" s="219" t="s">
        <v>651</v>
      </c>
      <c r="D601" s="219" t="s">
        <v>139</v>
      </c>
      <c r="E601" s="220" t="s">
        <v>221</v>
      </c>
      <c r="F601" s="221" t="s">
        <v>222</v>
      </c>
      <c r="G601" s="222" t="s">
        <v>142</v>
      </c>
      <c r="H601" s="223">
        <v>24</v>
      </c>
      <c r="I601" s="224"/>
      <c r="J601" s="225">
        <f>ROUND(I601*H601,2)</f>
        <v>0</v>
      </c>
      <c r="K601" s="221" t="s">
        <v>223</v>
      </c>
      <c r="L601" s="45"/>
      <c r="M601" s="226" t="s">
        <v>1</v>
      </c>
      <c r="N601" s="227" t="s">
        <v>38</v>
      </c>
      <c r="O601" s="92"/>
      <c r="P601" s="228">
        <f>O601*H601</f>
        <v>0</v>
      </c>
      <c r="Q601" s="228">
        <v>0</v>
      </c>
      <c r="R601" s="228">
        <f>Q601*H601</f>
        <v>0</v>
      </c>
      <c r="S601" s="228">
        <v>0</v>
      </c>
      <c r="T601" s="22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0" t="s">
        <v>202</v>
      </c>
      <c r="AT601" s="230" t="s">
        <v>139</v>
      </c>
      <c r="AU601" s="230" t="s">
        <v>144</v>
      </c>
      <c r="AY601" s="18" t="s">
        <v>134</v>
      </c>
      <c r="BE601" s="231">
        <f>IF(N601="základní",J601,0)</f>
        <v>0</v>
      </c>
      <c r="BF601" s="231">
        <f>IF(N601="snížená",J601,0)</f>
        <v>0</v>
      </c>
      <c r="BG601" s="231">
        <f>IF(N601="zákl. přenesená",J601,0)</f>
        <v>0</v>
      </c>
      <c r="BH601" s="231">
        <f>IF(N601="sníž. přenesená",J601,0)</f>
        <v>0</v>
      </c>
      <c r="BI601" s="231">
        <f>IF(N601="nulová",J601,0)</f>
        <v>0</v>
      </c>
      <c r="BJ601" s="18" t="s">
        <v>81</v>
      </c>
      <c r="BK601" s="231">
        <f>ROUND(I601*H601,2)</f>
        <v>0</v>
      </c>
      <c r="BL601" s="18" t="s">
        <v>202</v>
      </c>
      <c r="BM601" s="230" t="s">
        <v>911</v>
      </c>
    </row>
    <row r="602" s="13" customFormat="1">
      <c r="A602" s="13"/>
      <c r="B602" s="232"/>
      <c r="C602" s="233"/>
      <c r="D602" s="234" t="s">
        <v>145</v>
      </c>
      <c r="E602" s="235" t="s">
        <v>1</v>
      </c>
      <c r="F602" s="236" t="s">
        <v>912</v>
      </c>
      <c r="G602" s="233"/>
      <c r="H602" s="237">
        <v>24</v>
      </c>
      <c r="I602" s="238"/>
      <c r="J602" s="233"/>
      <c r="K602" s="233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145</v>
      </c>
      <c r="AU602" s="243" t="s">
        <v>144</v>
      </c>
      <c r="AV602" s="13" t="s">
        <v>83</v>
      </c>
      <c r="AW602" s="13" t="s">
        <v>30</v>
      </c>
      <c r="AX602" s="13" t="s">
        <v>73</v>
      </c>
      <c r="AY602" s="243" t="s">
        <v>134</v>
      </c>
    </row>
    <row r="603" s="14" customFormat="1">
      <c r="A603" s="14"/>
      <c r="B603" s="244"/>
      <c r="C603" s="245"/>
      <c r="D603" s="234" t="s">
        <v>145</v>
      </c>
      <c r="E603" s="246" t="s">
        <v>1</v>
      </c>
      <c r="F603" s="247" t="s">
        <v>147</v>
      </c>
      <c r="G603" s="245"/>
      <c r="H603" s="248">
        <v>24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145</v>
      </c>
      <c r="AU603" s="254" t="s">
        <v>144</v>
      </c>
      <c r="AV603" s="14" t="s">
        <v>143</v>
      </c>
      <c r="AW603" s="14" t="s">
        <v>30</v>
      </c>
      <c r="AX603" s="14" t="s">
        <v>81</v>
      </c>
      <c r="AY603" s="254" t="s">
        <v>134</v>
      </c>
    </row>
    <row r="604" s="2" customFormat="1" ht="24.15" customHeight="1">
      <c r="A604" s="39"/>
      <c r="B604" s="40"/>
      <c r="C604" s="219" t="s">
        <v>913</v>
      </c>
      <c r="D604" s="219" t="s">
        <v>139</v>
      </c>
      <c r="E604" s="220" t="s">
        <v>226</v>
      </c>
      <c r="F604" s="221" t="s">
        <v>227</v>
      </c>
      <c r="G604" s="222" t="s">
        <v>142</v>
      </c>
      <c r="H604" s="223">
        <v>78</v>
      </c>
      <c r="I604" s="224"/>
      <c r="J604" s="225">
        <f>ROUND(I604*H604,2)</f>
        <v>0</v>
      </c>
      <c r="K604" s="221" t="s">
        <v>223</v>
      </c>
      <c r="L604" s="45"/>
      <c r="M604" s="226" t="s">
        <v>1</v>
      </c>
      <c r="N604" s="227" t="s">
        <v>38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202</v>
      </c>
      <c r="AT604" s="230" t="s">
        <v>139</v>
      </c>
      <c r="AU604" s="230" t="s">
        <v>144</v>
      </c>
      <c r="AY604" s="18" t="s">
        <v>134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81</v>
      </c>
      <c r="BK604" s="231">
        <f>ROUND(I604*H604,2)</f>
        <v>0</v>
      </c>
      <c r="BL604" s="18" t="s">
        <v>202</v>
      </c>
      <c r="BM604" s="230" t="s">
        <v>914</v>
      </c>
    </row>
    <row r="605" s="13" customFormat="1">
      <c r="A605" s="13"/>
      <c r="B605" s="232"/>
      <c r="C605" s="233"/>
      <c r="D605" s="234" t="s">
        <v>145</v>
      </c>
      <c r="E605" s="235" t="s">
        <v>1</v>
      </c>
      <c r="F605" s="236" t="s">
        <v>915</v>
      </c>
      <c r="G605" s="233"/>
      <c r="H605" s="237">
        <v>78</v>
      </c>
      <c r="I605" s="238"/>
      <c r="J605" s="233"/>
      <c r="K605" s="233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145</v>
      </c>
      <c r="AU605" s="243" t="s">
        <v>144</v>
      </c>
      <c r="AV605" s="13" t="s">
        <v>83</v>
      </c>
      <c r="AW605" s="13" t="s">
        <v>30</v>
      </c>
      <c r="AX605" s="13" t="s">
        <v>73</v>
      </c>
      <c r="AY605" s="243" t="s">
        <v>134</v>
      </c>
    </row>
    <row r="606" s="14" customFormat="1">
      <c r="A606" s="14"/>
      <c r="B606" s="244"/>
      <c r="C606" s="245"/>
      <c r="D606" s="234" t="s">
        <v>145</v>
      </c>
      <c r="E606" s="246" t="s">
        <v>1</v>
      </c>
      <c r="F606" s="247" t="s">
        <v>147</v>
      </c>
      <c r="G606" s="245"/>
      <c r="H606" s="248">
        <v>78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145</v>
      </c>
      <c r="AU606" s="254" t="s">
        <v>144</v>
      </c>
      <c r="AV606" s="14" t="s">
        <v>143</v>
      </c>
      <c r="AW606" s="14" t="s">
        <v>30</v>
      </c>
      <c r="AX606" s="14" t="s">
        <v>81</v>
      </c>
      <c r="AY606" s="254" t="s">
        <v>134</v>
      </c>
    </row>
    <row r="607" s="2" customFormat="1" ht="24.15" customHeight="1">
      <c r="A607" s="39"/>
      <c r="B607" s="40"/>
      <c r="C607" s="219" t="s">
        <v>655</v>
      </c>
      <c r="D607" s="219" t="s">
        <v>139</v>
      </c>
      <c r="E607" s="220" t="s">
        <v>231</v>
      </c>
      <c r="F607" s="221" t="s">
        <v>232</v>
      </c>
      <c r="G607" s="222" t="s">
        <v>233</v>
      </c>
      <c r="H607" s="223">
        <v>14.199999999999999</v>
      </c>
      <c r="I607" s="224"/>
      <c r="J607" s="225">
        <f>ROUND(I607*H607,2)</f>
        <v>0</v>
      </c>
      <c r="K607" s="221" t="s">
        <v>175</v>
      </c>
      <c r="L607" s="45"/>
      <c r="M607" s="226" t="s">
        <v>1</v>
      </c>
      <c r="N607" s="227" t="s">
        <v>38</v>
      </c>
      <c r="O607" s="92"/>
      <c r="P607" s="228">
        <f>O607*H607</f>
        <v>0</v>
      </c>
      <c r="Q607" s="228">
        <v>0</v>
      </c>
      <c r="R607" s="228">
        <f>Q607*H607</f>
        <v>0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202</v>
      </c>
      <c r="AT607" s="230" t="s">
        <v>139</v>
      </c>
      <c r="AU607" s="230" t="s">
        <v>144</v>
      </c>
      <c r="AY607" s="18" t="s">
        <v>134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81</v>
      </c>
      <c r="BK607" s="231">
        <f>ROUND(I607*H607,2)</f>
        <v>0</v>
      </c>
      <c r="BL607" s="18" t="s">
        <v>202</v>
      </c>
      <c r="BM607" s="230" t="s">
        <v>916</v>
      </c>
    </row>
    <row r="608" s="15" customFormat="1">
      <c r="A608" s="15"/>
      <c r="B608" s="269"/>
      <c r="C608" s="270"/>
      <c r="D608" s="234" t="s">
        <v>145</v>
      </c>
      <c r="E608" s="271" t="s">
        <v>1</v>
      </c>
      <c r="F608" s="272" t="s">
        <v>235</v>
      </c>
      <c r="G608" s="270"/>
      <c r="H608" s="271" t="s">
        <v>1</v>
      </c>
      <c r="I608" s="273"/>
      <c r="J608" s="270"/>
      <c r="K608" s="270"/>
      <c r="L608" s="274"/>
      <c r="M608" s="275"/>
      <c r="N608" s="276"/>
      <c r="O608" s="276"/>
      <c r="P608" s="276"/>
      <c r="Q608" s="276"/>
      <c r="R608" s="276"/>
      <c r="S608" s="276"/>
      <c r="T608" s="277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78" t="s">
        <v>145</v>
      </c>
      <c r="AU608" s="278" t="s">
        <v>144</v>
      </c>
      <c r="AV608" s="15" t="s">
        <v>81</v>
      </c>
      <c r="AW608" s="15" t="s">
        <v>30</v>
      </c>
      <c r="AX608" s="15" t="s">
        <v>73</v>
      </c>
      <c r="AY608" s="278" t="s">
        <v>134</v>
      </c>
    </row>
    <row r="609" s="13" customFormat="1">
      <c r="A609" s="13"/>
      <c r="B609" s="232"/>
      <c r="C609" s="233"/>
      <c r="D609" s="234" t="s">
        <v>145</v>
      </c>
      <c r="E609" s="235" t="s">
        <v>1</v>
      </c>
      <c r="F609" s="236" t="s">
        <v>917</v>
      </c>
      <c r="G609" s="233"/>
      <c r="H609" s="237">
        <v>11.199999999999999</v>
      </c>
      <c r="I609" s="238"/>
      <c r="J609" s="233"/>
      <c r="K609" s="233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145</v>
      </c>
      <c r="AU609" s="243" t="s">
        <v>144</v>
      </c>
      <c r="AV609" s="13" t="s">
        <v>83</v>
      </c>
      <c r="AW609" s="13" t="s">
        <v>30</v>
      </c>
      <c r="AX609" s="13" t="s">
        <v>73</v>
      </c>
      <c r="AY609" s="243" t="s">
        <v>134</v>
      </c>
    </row>
    <row r="610" s="16" customFormat="1">
      <c r="A610" s="16"/>
      <c r="B610" s="279"/>
      <c r="C610" s="280"/>
      <c r="D610" s="234" t="s">
        <v>145</v>
      </c>
      <c r="E610" s="281" t="s">
        <v>1</v>
      </c>
      <c r="F610" s="282" t="s">
        <v>239</v>
      </c>
      <c r="G610" s="280"/>
      <c r="H610" s="283">
        <v>11.199999999999999</v>
      </c>
      <c r="I610" s="284"/>
      <c r="J610" s="280"/>
      <c r="K610" s="280"/>
      <c r="L610" s="285"/>
      <c r="M610" s="286"/>
      <c r="N610" s="287"/>
      <c r="O610" s="287"/>
      <c r="P610" s="287"/>
      <c r="Q610" s="287"/>
      <c r="R610" s="287"/>
      <c r="S610" s="287"/>
      <c r="T610" s="288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89" t="s">
        <v>145</v>
      </c>
      <c r="AU610" s="289" t="s">
        <v>144</v>
      </c>
      <c r="AV610" s="16" t="s">
        <v>144</v>
      </c>
      <c r="AW610" s="16" t="s">
        <v>30</v>
      </c>
      <c r="AX610" s="16" t="s">
        <v>73</v>
      </c>
      <c r="AY610" s="289" t="s">
        <v>134</v>
      </c>
    </row>
    <row r="611" s="15" customFormat="1">
      <c r="A611" s="15"/>
      <c r="B611" s="269"/>
      <c r="C611" s="270"/>
      <c r="D611" s="234" t="s">
        <v>145</v>
      </c>
      <c r="E611" s="271" t="s">
        <v>1</v>
      </c>
      <c r="F611" s="272" t="s">
        <v>514</v>
      </c>
      <c r="G611" s="270"/>
      <c r="H611" s="271" t="s">
        <v>1</v>
      </c>
      <c r="I611" s="273"/>
      <c r="J611" s="270"/>
      <c r="K611" s="270"/>
      <c r="L611" s="274"/>
      <c r="M611" s="275"/>
      <c r="N611" s="276"/>
      <c r="O611" s="276"/>
      <c r="P611" s="276"/>
      <c r="Q611" s="276"/>
      <c r="R611" s="276"/>
      <c r="S611" s="276"/>
      <c r="T611" s="27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8" t="s">
        <v>145</v>
      </c>
      <c r="AU611" s="278" t="s">
        <v>144</v>
      </c>
      <c r="AV611" s="15" t="s">
        <v>81</v>
      </c>
      <c r="AW611" s="15" t="s">
        <v>30</v>
      </c>
      <c r="AX611" s="15" t="s">
        <v>73</v>
      </c>
      <c r="AY611" s="278" t="s">
        <v>134</v>
      </c>
    </row>
    <row r="612" s="13" customFormat="1">
      <c r="A612" s="13"/>
      <c r="B612" s="232"/>
      <c r="C612" s="233"/>
      <c r="D612" s="234" t="s">
        <v>145</v>
      </c>
      <c r="E612" s="235" t="s">
        <v>1</v>
      </c>
      <c r="F612" s="236" t="s">
        <v>515</v>
      </c>
      <c r="G612" s="233"/>
      <c r="H612" s="237">
        <v>1</v>
      </c>
      <c r="I612" s="238"/>
      <c r="J612" s="233"/>
      <c r="K612" s="233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145</v>
      </c>
      <c r="AU612" s="243" t="s">
        <v>144</v>
      </c>
      <c r="AV612" s="13" t="s">
        <v>83</v>
      </c>
      <c r="AW612" s="13" t="s">
        <v>30</v>
      </c>
      <c r="AX612" s="13" t="s">
        <v>73</v>
      </c>
      <c r="AY612" s="243" t="s">
        <v>134</v>
      </c>
    </row>
    <row r="613" s="16" customFormat="1">
      <c r="A613" s="16"/>
      <c r="B613" s="279"/>
      <c r="C613" s="280"/>
      <c r="D613" s="234" t="s">
        <v>145</v>
      </c>
      <c r="E613" s="281" t="s">
        <v>1</v>
      </c>
      <c r="F613" s="282" t="s">
        <v>239</v>
      </c>
      <c r="G613" s="280"/>
      <c r="H613" s="283">
        <v>1</v>
      </c>
      <c r="I613" s="284"/>
      <c r="J613" s="280"/>
      <c r="K613" s="280"/>
      <c r="L613" s="285"/>
      <c r="M613" s="286"/>
      <c r="N613" s="287"/>
      <c r="O613" s="287"/>
      <c r="P613" s="287"/>
      <c r="Q613" s="287"/>
      <c r="R613" s="287"/>
      <c r="S613" s="287"/>
      <c r="T613" s="288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T613" s="289" t="s">
        <v>145</v>
      </c>
      <c r="AU613" s="289" t="s">
        <v>144</v>
      </c>
      <c r="AV613" s="16" t="s">
        <v>144</v>
      </c>
      <c r="AW613" s="16" t="s">
        <v>30</v>
      </c>
      <c r="AX613" s="16" t="s">
        <v>73</v>
      </c>
      <c r="AY613" s="289" t="s">
        <v>134</v>
      </c>
    </row>
    <row r="614" s="15" customFormat="1">
      <c r="A614" s="15"/>
      <c r="B614" s="269"/>
      <c r="C614" s="270"/>
      <c r="D614" s="234" t="s">
        <v>145</v>
      </c>
      <c r="E614" s="271" t="s">
        <v>1</v>
      </c>
      <c r="F614" s="272" t="s">
        <v>516</v>
      </c>
      <c r="G614" s="270"/>
      <c r="H614" s="271" t="s">
        <v>1</v>
      </c>
      <c r="I614" s="273"/>
      <c r="J614" s="270"/>
      <c r="K614" s="270"/>
      <c r="L614" s="274"/>
      <c r="M614" s="275"/>
      <c r="N614" s="276"/>
      <c r="O614" s="276"/>
      <c r="P614" s="276"/>
      <c r="Q614" s="276"/>
      <c r="R614" s="276"/>
      <c r="S614" s="276"/>
      <c r="T614" s="277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8" t="s">
        <v>145</v>
      </c>
      <c r="AU614" s="278" t="s">
        <v>144</v>
      </c>
      <c r="AV614" s="15" t="s">
        <v>81</v>
      </c>
      <c r="AW614" s="15" t="s">
        <v>30</v>
      </c>
      <c r="AX614" s="15" t="s">
        <v>73</v>
      </c>
      <c r="AY614" s="278" t="s">
        <v>134</v>
      </c>
    </row>
    <row r="615" s="13" customFormat="1">
      <c r="A615" s="13"/>
      <c r="B615" s="232"/>
      <c r="C615" s="233"/>
      <c r="D615" s="234" t="s">
        <v>145</v>
      </c>
      <c r="E615" s="235" t="s">
        <v>1</v>
      </c>
      <c r="F615" s="236" t="s">
        <v>918</v>
      </c>
      <c r="G615" s="233"/>
      <c r="H615" s="237">
        <v>2</v>
      </c>
      <c r="I615" s="238"/>
      <c r="J615" s="233"/>
      <c r="K615" s="233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145</v>
      </c>
      <c r="AU615" s="243" t="s">
        <v>144</v>
      </c>
      <c r="AV615" s="13" t="s">
        <v>83</v>
      </c>
      <c r="AW615" s="13" t="s">
        <v>30</v>
      </c>
      <c r="AX615" s="13" t="s">
        <v>73</v>
      </c>
      <c r="AY615" s="243" t="s">
        <v>134</v>
      </c>
    </row>
    <row r="616" s="16" customFormat="1">
      <c r="A616" s="16"/>
      <c r="B616" s="279"/>
      <c r="C616" s="280"/>
      <c r="D616" s="234" t="s">
        <v>145</v>
      </c>
      <c r="E616" s="281" t="s">
        <v>1</v>
      </c>
      <c r="F616" s="282" t="s">
        <v>239</v>
      </c>
      <c r="G616" s="280"/>
      <c r="H616" s="283">
        <v>2</v>
      </c>
      <c r="I616" s="284"/>
      <c r="J616" s="280"/>
      <c r="K616" s="280"/>
      <c r="L616" s="285"/>
      <c r="M616" s="286"/>
      <c r="N616" s="287"/>
      <c r="O616" s="287"/>
      <c r="P616" s="287"/>
      <c r="Q616" s="287"/>
      <c r="R616" s="287"/>
      <c r="S616" s="287"/>
      <c r="T616" s="288"/>
      <c r="U616" s="16"/>
      <c r="V616" s="16"/>
      <c r="W616" s="16"/>
      <c r="X616" s="16"/>
      <c r="Y616" s="16"/>
      <c r="Z616" s="16"/>
      <c r="AA616" s="16"/>
      <c r="AB616" s="16"/>
      <c r="AC616" s="16"/>
      <c r="AD616" s="16"/>
      <c r="AE616" s="16"/>
      <c r="AT616" s="289" t="s">
        <v>145</v>
      </c>
      <c r="AU616" s="289" t="s">
        <v>144</v>
      </c>
      <c r="AV616" s="16" t="s">
        <v>144</v>
      </c>
      <c r="AW616" s="16" t="s">
        <v>30</v>
      </c>
      <c r="AX616" s="16" t="s">
        <v>73</v>
      </c>
      <c r="AY616" s="289" t="s">
        <v>134</v>
      </c>
    </row>
    <row r="617" s="14" customFormat="1">
      <c r="A617" s="14"/>
      <c r="B617" s="244"/>
      <c r="C617" s="245"/>
      <c r="D617" s="234" t="s">
        <v>145</v>
      </c>
      <c r="E617" s="246" t="s">
        <v>1</v>
      </c>
      <c r="F617" s="247" t="s">
        <v>147</v>
      </c>
      <c r="G617" s="245"/>
      <c r="H617" s="248">
        <v>14.199999999999999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145</v>
      </c>
      <c r="AU617" s="254" t="s">
        <v>144</v>
      </c>
      <c r="AV617" s="14" t="s">
        <v>143</v>
      </c>
      <c r="AW617" s="14" t="s">
        <v>30</v>
      </c>
      <c r="AX617" s="14" t="s">
        <v>81</v>
      </c>
      <c r="AY617" s="254" t="s">
        <v>134</v>
      </c>
    </row>
    <row r="618" s="2" customFormat="1" ht="16.5" customHeight="1">
      <c r="A618" s="39"/>
      <c r="B618" s="40"/>
      <c r="C618" s="219" t="s">
        <v>919</v>
      </c>
      <c r="D618" s="219" t="s">
        <v>139</v>
      </c>
      <c r="E618" s="220" t="s">
        <v>241</v>
      </c>
      <c r="F618" s="221" t="s">
        <v>242</v>
      </c>
      <c r="G618" s="222" t="s">
        <v>233</v>
      </c>
      <c r="H618" s="223">
        <v>14.199999999999999</v>
      </c>
      <c r="I618" s="224"/>
      <c r="J618" s="225">
        <f>ROUND(I618*H618,2)</f>
        <v>0</v>
      </c>
      <c r="K618" s="221" t="s">
        <v>243</v>
      </c>
      <c r="L618" s="45"/>
      <c r="M618" s="226" t="s">
        <v>1</v>
      </c>
      <c r="N618" s="227" t="s">
        <v>38</v>
      </c>
      <c r="O618" s="92"/>
      <c r="P618" s="228">
        <f>O618*H618</f>
        <v>0</v>
      </c>
      <c r="Q618" s="228">
        <v>0</v>
      </c>
      <c r="R618" s="228">
        <f>Q618*H618</f>
        <v>0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202</v>
      </c>
      <c r="AT618" s="230" t="s">
        <v>139</v>
      </c>
      <c r="AU618" s="230" t="s">
        <v>144</v>
      </c>
      <c r="AY618" s="18" t="s">
        <v>134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81</v>
      </c>
      <c r="BK618" s="231">
        <f>ROUND(I618*H618,2)</f>
        <v>0</v>
      </c>
      <c r="BL618" s="18" t="s">
        <v>202</v>
      </c>
      <c r="BM618" s="230" t="s">
        <v>920</v>
      </c>
    </row>
    <row r="619" s="15" customFormat="1">
      <c r="A619" s="15"/>
      <c r="B619" s="269"/>
      <c r="C619" s="270"/>
      <c r="D619" s="234" t="s">
        <v>145</v>
      </c>
      <c r="E619" s="271" t="s">
        <v>1</v>
      </c>
      <c r="F619" s="272" t="s">
        <v>235</v>
      </c>
      <c r="G619" s="270"/>
      <c r="H619" s="271" t="s">
        <v>1</v>
      </c>
      <c r="I619" s="273"/>
      <c r="J619" s="270"/>
      <c r="K619" s="270"/>
      <c r="L619" s="274"/>
      <c r="M619" s="275"/>
      <c r="N619" s="276"/>
      <c r="O619" s="276"/>
      <c r="P619" s="276"/>
      <c r="Q619" s="276"/>
      <c r="R619" s="276"/>
      <c r="S619" s="276"/>
      <c r="T619" s="27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8" t="s">
        <v>145</v>
      </c>
      <c r="AU619" s="278" t="s">
        <v>144</v>
      </c>
      <c r="AV619" s="15" t="s">
        <v>81</v>
      </c>
      <c r="AW619" s="15" t="s">
        <v>30</v>
      </c>
      <c r="AX619" s="15" t="s">
        <v>73</v>
      </c>
      <c r="AY619" s="278" t="s">
        <v>134</v>
      </c>
    </row>
    <row r="620" s="13" customFormat="1">
      <c r="A620" s="13"/>
      <c r="B620" s="232"/>
      <c r="C620" s="233"/>
      <c r="D620" s="234" t="s">
        <v>145</v>
      </c>
      <c r="E620" s="235" t="s">
        <v>1</v>
      </c>
      <c r="F620" s="236" t="s">
        <v>917</v>
      </c>
      <c r="G620" s="233"/>
      <c r="H620" s="237">
        <v>11.199999999999999</v>
      </c>
      <c r="I620" s="238"/>
      <c r="J620" s="233"/>
      <c r="K620" s="233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145</v>
      </c>
      <c r="AU620" s="243" t="s">
        <v>144</v>
      </c>
      <c r="AV620" s="13" t="s">
        <v>83</v>
      </c>
      <c r="AW620" s="13" t="s">
        <v>30</v>
      </c>
      <c r="AX620" s="13" t="s">
        <v>73</v>
      </c>
      <c r="AY620" s="243" t="s">
        <v>134</v>
      </c>
    </row>
    <row r="621" s="16" customFormat="1">
      <c r="A621" s="16"/>
      <c r="B621" s="279"/>
      <c r="C621" s="280"/>
      <c r="D621" s="234" t="s">
        <v>145</v>
      </c>
      <c r="E621" s="281" t="s">
        <v>1</v>
      </c>
      <c r="F621" s="282" t="s">
        <v>239</v>
      </c>
      <c r="G621" s="280"/>
      <c r="H621" s="283">
        <v>11.199999999999999</v>
      </c>
      <c r="I621" s="284"/>
      <c r="J621" s="280"/>
      <c r="K621" s="280"/>
      <c r="L621" s="285"/>
      <c r="M621" s="286"/>
      <c r="N621" s="287"/>
      <c r="O621" s="287"/>
      <c r="P621" s="287"/>
      <c r="Q621" s="287"/>
      <c r="R621" s="287"/>
      <c r="S621" s="287"/>
      <c r="T621" s="288"/>
      <c r="U621" s="16"/>
      <c r="V621" s="16"/>
      <c r="W621" s="16"/>
      <c r="X621" s="16"/>
      <c r="Y621" s="16"/>
      <c r="Z621" s="16"/>
      <c r="AA621" s="16"/>
      <c r="AB621" s="16"/>
      <c r="AC621" s="16"/>
      <c r="AD621" s="16"/>
      <c r="AE621" s="16"/>
      <c r="AT621" s="289" t="s">
        <v>145</v>
      </c>
      <c r="AU621" s="289" t="s">
        <v>144</v>
      </c>
      <c r="AV621" s="16" t="s">
        <v>144</v>
      </c>
      <c r="AW621" s="16" t="s">
        <v>30</v>
      </c>
      <c r="AX621" s="16" t="s">
        <v>73</v>
      </c>
      <c r="AY621" s="289" t="s">
        <v>134</v>
      </c>
    </row>
    <row r="622" s="15" customFormat="1">
      <c r="A622" s="15"/>
      <c r="B622" s="269"/>
      <c r="C622" s="270"/>
      <c r="D622" s="234" t="s">
        <v>145</v>
      </c>
      <c r="E622" s="271" t="s">
        <v>1</v>
      </c>
      <c r="F622" s="272" t="s">
        <v>514</v>
      </c>
      <c r="G622" s="270"/>
      <c r="H622" s="271" t="s">
        <v>1</v>
      </c>
      <c r="I622" s="273"/>
      <c r="J622" s="270"/>
      <c r="K622" s="270"/>
      <c r="L622" s="274"/>
      <c r="M622" s="275"/>
      <c r="N622" s="276"/>
      <c r="O622" s="276"/>
      <c r="P622" s="276"/>
      <c r="Q622" s="276"/>
      <c r="R622" s="276"/>
      <c r="S622" s="276"/>
      <c r="T622" s="277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8" t="s">
        <v>145</v>
      </c>
      <c r="AU622" s="278" t="s">
        <v>144</v>
      </c>
      <c r="AV622" s="15" t="s">
        <v>81</v>
      </c>
      <c r="AW622" s="15" t="s">
        <v>30</v>
      </c>
      <c r="AX622" s="15" t="s">
        <v>73</v>
      </c>
      <c r="AY622" s="278" t="s">
        <v>134</v>
      </c>
    </row>
    <row r="623" s="13" customFormat="1">
      <c r="A623" s="13"/>
      <c r="B623" s="232"/>
      <c r="C623" s="233"/>
      <c r="D623" s="234" t="s">
        <v>145</v>
      </c>
      <c r="E623" s="235" t="s">
        <v>1</v>
      </c>
      <c r="F623" s="236" t="s">
        <v>515</v>
      </c>
      <c r="G623" s="233"/>
      <c r="H623" s="237">
        <v>1</v>
      </c>
      <c r="I623" s="238"/>
      <c r="J623" s="233"/>
      <c r="K623" s="233"/>
      <c r="L623" s="239"/>
      <c r="M623" s="240"/>
      <c r="N623" s="241"/>
      <c r="O623" s="241"/>
      <c r="P623" s="241"/>
      <c r="Q623" s="241"/>
      <c r="R623" s="241"/>
      <c r="S623" s="241"/>
      <c r="T623" s="24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3" t="s">
        <v>145</v>
      </c>
      <c r="AU623" s="243" t="s">
        <v>144</v>
      </c>
      <c r="AV623" s="13" t="s">
        <v>83</v>
      </c>
      <c r="AW623" s="13" t="s">
        <v>30</v>
      </c>
      <c r="AX623" s="13" t="s">
        <v>73</v>
      </c>
      <c r="AY623" s="243" t="s">
        <v>134</v>
      </c>
    </row>
    <row r="624" s="16" customFormat="1">
      <c r="A624" s="16"/>
      <c r="B624" s="279"/>
      <c r="C624" s="280"/>
      <c r="D624" s="234" t="s">
        <v>145</v>
      </c>
      <c r="E624" s="281" t="s">
        <v>1</v>
      </c>
      <c r="F624" s="282" t="s">
        <v>239</v>
      </c>
      <c r="G624" s="280"/>
      <c r="H624" s="283">
        <v>1</v>
      </c>
      <c r="I624" s="284"/>
      <c r="J624" s="280"/>
      <c r="K624" s="280"/>
      <c r="L624" s="285"/>
      <c r="M624" s="286"/>
      <c r="N624" s="287"/>
      <c r="O624" s="287"/>
      <c r="P624" s="287"/>
      <c r="Q624" s="287"/>
      <c r="R624" s="287"/>
      <c r="S624" s="287"/>
      <c r="T624" s="288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89" t="s">
        <v>145</v>
      </c>
      <c r="AU624" s="289" t="s">
        <v>144</v>
      </c>
      <c r="AV624" s="16" t="s">
        <v>144</v>
      </c>
      <c r="AW624" s="16" t="s">
        <v>30</v>
      </c>
      <c r="AX624" s="16" t="s">
        <v>73</v>
      </c>
      <c r="AY624" s="289" t="s">
        <v>134</v>
      </c>
    </row>
    <row r="625" s="15" customFormat="1">
      <c r="A625" s="15"/>
      <c r="B625" s="269"/>
      <c r="C625" s="270"/>
      <c r="D625" s="234" t="s">
        <v>145</v>
      </c>
      <c r="E625" s="271" t="s">
        <v>1</v>
      </c>
      <c r="F625" s="272" t="s">
        <v>516</v>
      </c>
      <c r="G625" s="270"/>
      <c r="H625" s="271" t="s">
        <v>1</v>
      </c>
      <c r="I625" s="273"/>
      <c r="J625" s="270"/>
      <c r="K625" s="270"/>
      <c r="L625" s="274"/>
      <c r="M625" s="275"/>
      <c r="N625" s="276"/>
      <c r="O625" s="276"/>
      <c r="P625" s="276"/>
      <c r="Q625" s="276"/>
      <c r="R625" s="276"/>
      <c r="S625" s="276"/>
      <c r="T625" s="277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8" t="s">
        <v>145</v>
      </c>
      <c r="AU625" s="278" t="s">
        <v>144</v>
      </c>
      <c r="AV625" s="15" t="s">
        <v>81</v>
      </c>
      <c r="AW625" s="15" t="s">
        <v>30</v>
      </c>
      <c r="AX625" s="15" t="s">
        <v>73</v>
      </c>
      <c r="AY625" s="278" t="s">
        <v>134</v>
      </c>
    </row>
    <row r="626" s="13" customFormat="1">
      <c r="A626" s="13"/>
      <c r="B626" s="232"/>
      <c r="C626" s="233"/>
      <c r="D626" s="234" t="s">
        <v>145</v>
      </c>
      <c r="E626" s="235" t="s">
        <v>1</v>
      </c>
      <c r="F626" s="236" t="s">
        <v>918</v>
      </c>
      <c r="G626" s="233"/>
      <c r="H626" s="237">
        <v>2</v>
      </c>
      <c r="I626" s="238"/>
      <c r="J626" s="233"/>
      <c r="K626" s="233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145</v>
      </c>
      <c r="AU626" s="243" t="s">
        <v>144</v>
      </c>
      <c r="AV626" s="13" t="s">
        <v>83</v>
      </c>
      <c r="AW626" s="13" t="s">
        <v>30</v>
      </c>
      <c r="AX626" s="13" t="s">
        <v>73</v>
      </c>
      <c r="AY626" s="243" t="s">
        <v>134</v>
      </c>
    </row>
    <row r="627" s="16" customFormat="1">
      <c r="A627" s="16"/>
      <c r="B627" s="279"/>
      <c r="C627" s="280"/>
      <c r="D627" s="234" t="s">
        <v>145</v>
      </c>
      <c r="E627" s="281" t="s">
        <v>1</v>
      </c>
      <c r="F627" s="282" t="s">
        <v>239</v>
      </c>
      <c r="G627" s="280"/>
      <c r="H627" s="283">
        <v>2</v>
      </c>
      <c r="I627" s="284"/>
      <c r="J627" s="280"/>
      <c r="K627" s="280"/>
      <c r="L627" s="285"/>
      <c r="M627" s="286"/>
      <c r="N627" s="287"/>
      <c r="O627" s="287"/>
      <c r="P627" s="287"/>
      <c r="Q627" s="287"/>
      <c r="R627" s="287"/>
      <c r="S627" s="287"/>
      <c r="T627" s="288"/>
      <c r="U627" s="16"/>
      <c r="V627" s="16"/>
      <c r="W627" s="16"/>
      <c r="X627" s="16"/>
      <c r="Y627" s="16"/>
      <c r="Z627" s="16"/>
      <c r="AA627" s="16"/>
      <c r="AB627" s="16"/>
      <c r="AC627" s="16"/>
      <c r="AD627" s="16"/>
      <c r="AE627" s="16"/>
      <c r="AT627" s="289" t="s">
        <v>145</v>
      </c>
      <c r="AU627" s="289" t="s">
        <v>144</v>
      </c>
      <c r="AV627" s="16" t="s">
        <v>144</v>
      </c>
      <c r="AW627" s="16" t="s">
        <v>30</v>
      </c>
      <c r="AX627" s="16" t="s">
        <v>73</v>
      </c>
      <c r="AY627" s="289" t="s">
        <v>134</v>
      </c>
    </row>
    <row r="628" s="14" customFormat="1">
      <c r="A628" s="14"/>
      <c r="B628" s="244"/>
      <c r="C628" s="245"/>
      <c r="D628" s="234" t="s">
        <v>145</v>
      </c>
      <c r="E628" s="246" t="s">
        <v>1</v>
      </c>
      <c r="F628" s="247" t="s">
        <v>147</v>
      </c>
      <c r="G628" s="245"/>
      <c r="H628" s="248">
        <v>14.199999999999999</v>
      </c>
      <c r="I628" s="249"/>
      <c r="J628" s="245"/>
      <c r="K628" s="245"/>
      <c r="L628" s="250"/>
      <c r="M628" s="251"/>
      <c r="N628" s="252"/>
      <c r="O628" s="252"/>
      <c r="P628" s="252"/>
      <c r="Q628" s="252"/>
      <c r="R628" s="252"/>
      <c r="S628" s="252"/>
      <c r="T628" s="253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4" t="s">
        <v>145</v>
      </c>
      <c r="AU628" s="254" t="s">
        <v>144</v>
      </c>
      <c r="AV628" s="14" t="s">
        <v>143</v>
      </c>
      <c r="AW628" s="14" t="s">
        <v>30</v>
      </c>
      <c r="AX628" s="14" t="s">
        <v>81</v>
      </c>
      <c r="AY628" s="254" t="s">
        <v>134</v>
      </c>
    </row>
    <row r="629" s="2" customFormat="1" ht="44.25" customHeight="1">
      <c r="A629" s="39"/>
      <c r="B629" s="40"/>
      <c r="C629" s="219" t="s">
        <v>659</v>
      </c>
      <c r="D629" s="219" t="s">
        <v>139</v>
      </c>
      <c r="E629" s="220" t="s">
        <v>246</v>
      </c>
      <c r="F629" s="221" t="s">
        <v>247</v>
      </c>
      <c r="G629" s="222" t="s">
        <v>233</v>
      </c>
      <c r="H629" s="223">
        <v>48.927999999999997</v>
      </c>
      <c r="I629" s="224"/>
      <c r="J629" s="225">
        <f>ROUND(I629*H629,2)</f>
        <v>0</v>
      </c>
      <c r="K629" s="221" t="s">
        <v>1</v>
      </c>
      <c r="L629" s="45"/>
      <c r="M629" s="226" t="s">
        <v>1</v>
      </c>
      <c r="N629" s="227" t="s">
        <v>38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202</v>
      </c>
      <c r="AT629" s="230" t="s">
        <v>139</v>
      </c>
      <c r="AU629" s="230" t="s">
        <v>144</v>
      </c>
      <c r="AY629" s="18" t="s">
        <v>134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81</v>
      </c>
      <c r="BK629" s="231">
        <f>ROUND(I629*H629,2)</f>
        <v>0</v>
      </c>
      <c r="BL629" s="18" t="s">
        <v>202</v>
      </c>
      <c r="BM629" s="230" t="s">
        <v>921</v>
      </c>
    </row>
    <row r="630" s="15" customFormat="1">
      <c r="A630" s="15"/>
      <c r="B630" s="269"/>
      <c r="C630" s="270"/>
      <c r="D630" s="234" t="s">
        <v>145</v>
      </c>
      <c r="E630" s="271" t="s">
        <v>1</v>
      </c>
      <c r="F630" s="272" t="s">
        <v>249</v>
      </c>
      <c r="G630" s="270"/>
      <c r="H630" s="271" t="s">
        <v>1</v>
      </c>
      <c r="I630" s="273"/>
      <c r="J630" s="270"/>
      <c r="K630" s="270"/>
      <c r="L630" s="274"/>
      <c r="M630" s="275"/>
      <c r="N630" s="276"/>
      <c r="O630" s="276"/>
      <c r="P630" s="276"/>
      <c r="Q630" s="276"/>
      <c r="R630" s="276"/>
      <c r="S630" s="276"/>
      <c r="T630" s="277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8" t="s">
        <v>145</v>
      </c>
      <c r="AU630" s="278" t="s">
        <v>144</v>
      </c>
      <c r="AV630" s="15" t="s">
        <v>81</v>
      </c>
      <c r="AW630" s="15" t="s">
        <v>30</v>
      </c>
      <c r="AX630" s="15" t="s">
        <v>73</v>
      </c>
      <c r="AY630" s="278" t="s">
        <v>134</v>
      </c>
    </row>
    <row r="631" s="13" customFormat="1">
      <c r="A631" s="13"/>
      <c r="B631" s="232"/>
      <c r="C631" s="233"/>
      <c r="D631" s="234" t="s">
        <v>145</v>
      </c>
      <c r="E631" s="235" t="s">
        <v>1</v>
      </c>
      <c r="F631" s="236" t="s">
        <v>922</v>
      </c>
      <c r="G631" s="233"/>
      <c r="H631" s="237">
        <v>5.1200000000000001</v>
      </c>
      <c r="I631" s="238"/>
      <c r="J631" s="233"/>
      <c r="K631" s="233"/>
      <c r="L631" s="239"/>
      <c r="M631" s="240"/>
      <c r="N631" s="241"/>
      <c r="O631" s="241"/>
      <c r="P631" s="241"/>
      <c r="Q631" s="241"/>
      <c r="R631" s="241"/>
      <c r="S631" s="241"/>
      <c r="T631" s="24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3" t="s">
        <v>145</v>
      </c>
      <c r="AU631" s="243" t="s">
        <v>144</v>
      </c>
      <c r="AV631" s="13" t="s">
        <v>83</v>
      </c>
      <c r="AW631" s="13" t="s">
        <v>30</v>
      </c>
      <c r="AX631" s="13" t="s">
        <v>73</v>
      </c>
      <c r="AY631" s="243" t="s">
        <v>134</v>
      </c>
    </row>
    <row r="632" s="13" customFormat="1">
      <c r="A632" s="13"/>
      <c r="B632" s="232"/>
      <c r="C632" s="233"/>
      <c r="D632" s="234" t="s">
        <v>145</v>
      </c>
      <c r="E632" s="235" t="s">
        <v>1</v>
      </c>
      <c r="F632" s="236" t="s">
        <v>236</v>
      </c>
      <c r="G632" s="233"/>
      <c r="H632" s="237">
        <v>6.1440000000000001</v>
      </c>
      <c r="I632" s="238"/>
      <c r="J632" s="233"/>
      <c r="K632" s="233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145</v>
      </c>
      <c r="AU632" s="243" t="s">
        <v>144</v>
      </c>
      <c r="AV632" s="13" t="s">
        <v>83</v>
      </c>
      <c r="AW632" s="13" t="s">
        <v>30</v>
      </c>
      <c r="AX632" s="13" t="s">
        <v>73</v>
      </c>
      <c r="AY632" s="243" t="s">
        <v>134</v>
      </c>
    </row>
    <row r="633" s="13" customFormat="1">
      <c r="A633" s="13"/>
      <c r="B633" s="232"/>
      <c r="C633" s="233"/>
      <c r="D633" s="234" t="s">
        <v>145</v>
      </c>
      <c r="E633" s="235" t="s">
        <v>1</v>
      </c>
      <c r="F633" s="236" t="s">
        <v>251</v>
      </c>
      <c r="G633" s="233"/>
      <c r="H633" s="237">
        <v>7.7759999999999998</v>
      </c>
      <c r="I633" s="238"/>
      <c r="J633" s="233"/>
      <c r="K633" s="233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145</v>
      </c>
      <c r="AU633" s="243" t="s">
        <v>144</v>
      </c>
      <c r="AV633" s="13" t="s">
        <v>83</v>
      </c>
      <c r="AW633" s="13" t="s">
        <v>30</v>
      </c>
      <c r="AX633" s="13" t="s">
        <v>73</v>
      </c>
      <c r="AY633" s="243" t="s">
        <v>134</v>
      </c>
    </row>
    <row r="634" s="13" customFormat="1">
      <c r="A634" s="13"/>
      <c r="B634" s="232"/>
      <c r="C634" s="233"/>
      <c r="D634" s="234" t="s">
        <v>145</v>
      </c>
      <c r="E634" s="235" t="s">
        <v>1</v>
      </c>
      <c r="F634" s="236" t="s">
        <v>923</v>
      </c>
      <c r="G634" s="233"/>
      <c r="H634" s="237">
        <v>6.7199999999999998</v>
      </c>
      <c r="I634" s="238"/>
      <c r="J634" s="233"/>
      <c r="K634" s="233"/>
      <c r="L634" s="239"/>
      <c r="M634" s="240"/>
      <c r="N634" s="241"/>
      <c r="O634" s="241"/>
      <c r="P634" s="241"/>
      <c r="Q634" s="241"/>
      <c r="R634" s="241"/>
      <c r="S634" s="241"/>
      <c r="T634" s="24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3" t="s">
        <v>145</v>
      </c>
      <c r="AU634" s="243" t="s">
        <v>144</v>
      </c>
      <c r="AV634" s="13" t="s">
        <v>83</v>
      </c>
      <c r="AW634" s="13" t="s">
        <v>30</v>
      </c>
      <c r="AX634" s="13" t="s">
        <v>73</v>
      </c>
      <c r="AY634" s="243" t="s">
        <v>134</v>
      </c>
    </row>
    <row r="635" s="13" customFormat="1">
      <c r="A635" s="13"/>
      <c r="B635" s="232"/>
      <c r="C635" s="233"/>
      <c r="D635" s="234" t="s">
        <v>145</v>
      </c>
      <c r="E635" s="235" t="s">
        <v>1</v>
      </c>
      <c r="F635" s="236" t="s">
        <v>924</v>
      </c>
      <c r="G635" s="233"/>
      <c r="H635" s="237">
        <v>18.719999999999999</v>
      </c>
      <c r="I635" s="238"/>
      <c r="J635" s="233"/>
      <c r="K635" s="233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145</v>
      </c>
      <c r="AU635" s="243" t="s">
        <v>144</v>
      </c>
      <c r="AV635" s="13" t="s">
        <v>83</v>
      </c>
      <c r="AW635" s="13" t="s">
        <v>30</v>
      </c>
      <c r="AX635" s="13" t="s">
        <v>73</v>
      </c>
      <c r="AY635" s="243" t="s">
        <v>134</v>
      </c>
    </row>
    <row r="636" s="14" customFormat="1">
      <c r="A636" s="14"/>
      <c r="B636" s="244"/>
      <c r="C636" s="245"/>
      <c r="D636" s="234" t="s">
        <v>145</v>
      </c>
      <c r="E636" s="246" t="s">
        <v>1</v>
      </c>
      <c r="F636" s="247" t="s">
        <v>147</v>
      </c>
      <c r="G636" s="245"/>
      <c r="H636" s="248">
        <v>44.479999999999997</v>
      </c>
      <c r="I636" s="249"/>
      <c r="J636" s="245"/>
      <c r="K636" s="245"/>
      <c r="L636" s="250"/>
      <c r="M636" s="251"/>
      <c r="N636" s="252"/>
      <c r="O636" s="252"/>
      <c r="P636" s="252"/>
      <c r="Q636" s="252"/>
      <c r="R636" s="252"/>
      <c r="S636" s="252"/>
      <c r="T636" s="25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4" t="s">
        <v>145</v>
      </c>
      <c r="AU636" s="254" t="s">
        <v>144</v>
      </c>
      <c r="AV636" s="14" t="s">
        <v>143</v>
      </c>
      <c r="AW636" s="14" t="s">
        <v>30</v>
      </c>
      <c r="AX636" s="14" t="s">
        <v>73</v>
      </c>
      <c r="AY636" s="254" t="s">
        <v>134</v>
      </c>
    </row>
    <row r="637" s="13" customFormat="1">
      <c r="A637" s="13"/>
      <c r="B637" s="232"/>
      <c r="C637" s="233"/>
      <c r="D637" s="234" t="s">
        <v>145</v>
      </c>
      <c r="E637" s="235" t="s">
        <v>1</v>
      </c>
      <c r="F637" s="236" t="s">
        <v>925</v>
      </c>
      <c r="G637" s="233"/>
      <c r="H637" s="237">
        <v>48.927999999999997</v>
      </c>
      <c r="I637" s="238"/>
      <c r="J637" s="233"/>
      <c r="K637" s="233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145</v>
      </c>
      <c r="AU637" s="243" t="s">
        <v>144</v>
      </c>
      <c r="AV637" s="13" t="s">
        <v>83</v>
      </c>
      <c r="AW637" s="13" t="s">
        <v>30</v>
      </c>
      <c r="AX637" s="13" t="s">
        <v>73</v>
      </c>
      <c r="AY637" s="243" t="s">
        <v>134</v>
      </c>
    </row>
    <row r="638" s="14" customFormat="1">
      <c r="A638" s="14"/>
      <c r="B638" s="244"/>
      <c r="C638" s="245"/>
      <c r="D638" s="234" t="s">
        <v>145</v>
      </c>
      <c r="E638" s="246" t="s">
        <v>1</v>
      </c>
      <c r="F638" s="247" t="s">
        <v>147</v>
      </c>
      <c r="G638" s="245"/>
      <c r="H638" s="248">
        <v>48.927999999999997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145</v>
      </c>
      <c r="AU638" s="254" t="s">
        <v>144</v>
      </c>
      <c r="AV638" s="14" t="s">
        <v>143</v>
      </c>
      <c r="AW638" s="14" t="s">
        <v>30</v>
      </c>
      <c r="AX638" s="14" t="s">
        <v>81</v>
      </c>
      <c r="AY638" s="254" t="s">
        <v>134</v>
      </c>
    </row>
    <row r="639" s="2" customFormat="1" ht="24.15" customHeight="1">
      <c r="A639" s="39"/>
      <c r="B639" s="40"/>
      <c r="C639" s="219" t="s">
        <v>926</v>
      </c>
      <c r="D639" s="219" t="s">
        <v>139</v>
      </c>
      <c r="E639" s="220" t="s">
        <v>265</v>
      </c>
      <c r="F639" s="221" t="s">
        <v>266</v>
      </c>
      <c r="G639" s="222" t="s">
        <v>233</v>
      </c>
      <c r="H639" s="223">
        <v>5.5090000000000003</v>
      </c>
      <c r="I639" s="224"/>
      <c r="J639" s="225">
        <f>ROUND(I639*H639,2)</f>
        <v>0</v>
      </c>
      <c r="K639" s="221" t="s">
        <v>256</v>
      </c>
      <c r="L639" s="45"/>
      <c r="M639" s="226" t="s">
        <v>1</v>
      </c>
      <c r="N639" s="227" t="s">
        <v>38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202</v>
      </c>
      <c r="AT639" s="230" t="s">
        <v>139</v>
      </c>
      <c r="AU639" s="230" t="s">
        <v>144</v>
      </c>
      <c r="AY639" s="18" t="s">
        <v>134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81</v>
      </c>
      <c r="BK639" s="231">
        <f>ROUND(I639*H639,2)</f>
        <v>0</v>
      </c>
      <c r="BL639" s="18" t="s">
        <v>202</v>
      </c>
      <c r="BM639" s="230" t="s">
        <v>927</v>
      </c>
    </row>
    <row r="640" s="2" customFormat="1">
      <c r="A640" s="39"/>
      <c r="B640" s="40"/>
      <c r="C640" s="41"/>
      <c r="D640" s="234" t="s">
        <v>192</v>
      </c>
      <c r="E640" s="41"/>
      <c r="F640" s="265" t="s">
        <v>268</v>
      </c>
      <c r="G640" s="41"/>
      <c r="H640" s="41"/>
      <c r="I640" s="266"/>
      <c r="J640" s="41"/>
      <c r="K640" s="41"/>
      <c r="L640" s="45"/>
      <c r="M640" s="267"/>
      <c r="N640" s="268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192</v>
      </c>
      <c r="AU640" s="18" t="s">
        <v>144</v>
      </c>
    </row>
    <row r="641" s="13" customFormat="1">
      <c r="A641" s="13"/>
      <c r="B641" s="232"/>
      <c r="C641" s="233"/>
      <c r="D641" s="234" t="s">
        <v>145</v>
      </c>
      <c r="E641" s="235" t="s">
        <v>1</v>
      </c>
      <c r="F641" s="236" t="s">
        <v>928</v>
      </c>
      <c r="G641" s="233"/>
      <c r="H641" s="237">
        <v>5.5090000000000003</v>
      </c>
      <c r="I641" s="238"/>
      <c r="J641" s="233"/>
      <c r="K641" s="233"/>
      <c r="L641" s="239"/>
      <c r="M641" s="240"/>
      <c r="N641" s="241"/>
      <c r="O641" s="241"/>
      <c r="P641" s="241"/>
      <c r="Q641" s="241"/>
      <c r="R641" s="241"/>
      <c r="S641" s="241"/>
      <c r="T641" s="24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3" t="s">
        <v>145</v>
      </c>
      <c r="AU641" s="243" t="s">
        <v>144</v>
      </c>
      <c r="AV641" s="13" t="s">
        <v>83</v>
      </c>
      <c r="AW641" s="13" t="s">
        <v>30</v>
      </c>
      <c r="AX641" s="13" t="s">
        <v>73</v>
      </c>
      <c r="AY641" s="243" t="s">
        <v>134</v>
      </c>
    </row>
    <row r="642" s="14" customFormat="1">
      <c r="A642" s="14"/>
      <c r="B642" s="244"/>
      <c r="C642" s="245"/>
      <c r="D642" s="234" t="s">
        <v>145</v>
      </c>
      <c r="E642" s="246" t="s">
        <v>1</v>
      </c>
      <c r="F642" s="247" t="s">
        <v>147</v>
      </c>
      <c r="G642" s="245"/>
      <c r="H642" s="248">
        <v>5.5090000000000003</v>
      </c>
      <c r="I642" s="249"/>
      <c r="J642" s="245"/>
      <c r="K642" s="245"/>
      <c r="L642" s="250"/>
      <c r="M642" s="251"/>
      <c r="N642" s="252"/>
      <c r="O642" s="252"/>
      <c r="P642" s="252"/>
      <c r="Q642" s="252"/>
      <c r="R642" s="252"/>
      <c r="S642" s="252"/>
      <c r="T642" s="253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4" t="s">
        <v>145</v>
      </c>
      <c r="AU642" s="254" t="s">
        <v>144</v>
      </c>
      <c r="AV642" s="14" t="s">
        <v>143</v>
      </c>
      <c r="AW642" s="14" t="s">
        <v>30</v>
      </c>
      <c r="AX642" s="14" t="s">
        <v>81</v>
      </c>
      <c r="AY642" s="254" t="s">
        <v>134</v>
      </c>
    </row>
    <row r="643" s="2" customFormat="1" ht="24.15" customHeight="1">
      <c r="A643" s="39"/>
      <c r="B643" s="40"/>
      <c r="C643" s="219" t="s">
        <v>663</v>
      </c>
      <c r="D643" s="219" t="s">
        <v>139</v>
      </c>
      <c r="E643" s="220" t="s">
        <v>271</v>
      </c>
      <c r="F643" s="221" t="s">
        <v>272</v>
      </c>
      <c r="G643" s="222" t="s">
        <v>233</v>
      </c>
      <c r="H643" s="223">
        <v>8.6910000000000007</v>
      </c>
      <c r="I643" s="224"/>
      <c r="J643" s="225">
        <f>ROUND(I643*H643,2)</f>
        <v>0</v>
      </c>
      <c r="K643" s="221" t="s">
        <v>243</v>
      </c>
      <c r="L643" s="45"/>
      <c r="M643" s="226" t="s">
        <v>1</v>
      </c>
      <c r="N643" s="227" t="s">
        <v>38</v>
      </c>
      <c r="O643" s="92"/>
      <c r="P643" s="228">
        <f>O643*H643</f>
        <v>0</v>
      </c>
      <c r="Q643" s="228">
        <v>0</v>
      </c>
      <c r="R643" s="228">
        <f>Q643*H643</f>
        <v>0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202</v>
      </c>
      <c r="AT643" s="230" t="s">
        <v>139</v>
      </c>
      <c r="AU643" s="230" t="s">
        <v>144</v>
      </c>
      <c r="AY643" s="18" t="s">
        <v>134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81</v>
      </c>
      <c r="BK643" s="231">
        <f>ROUND(I643*H643,2)</f>
        <v>0</v>
      </c>
      <c r="BL643" s="18" t="s">
        <v>202</v>
      </c>
      <c r="BM643" s="230" t="s">
        <v>929</v>
      </c>
    </row>
    <row r="644" s="2" customFormat="1">
      <c r="A644" s="39"/>
      <c r="B644" s="40"/>
      <c r="C644" s="41"/>
      <c r="D644" s="234" t="s">
        <v>192</v>
      </c>
      <c r="E644" s="41"/>
      <c r="F644" s="265" t="s">
        <v>274</v>
      </c>
      <c r="G644" s="41"/>
      <c r="H644" s="41"/>
      <c r="I644" s="266"/>
      <c r="J644" s="41"/>
      <c r="K644" s="41"/>
      <c r="L644" s="45"/>
      <c r="M644" s="267"/>
      <c r="N644" s="268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192</v>
      </c>
      <c r="AU644" s="18" t="s">
        <v>144</v>
      </c>
    </row>
    <row r="645" s="13" customFormat="1">
      <c r="A645" s="13"/>
      <c r="B645" s="232"/>
      <c r="C645" s="233"/>
      <c r="D645" s="234" t="s">
        <v>145</v>
      </c>
      <c r="E645" s="235" t="s">
        <v>1</v>
      </c>
      <c r="F645" s="236" t="s">
        <v>930</v>
      </c>
      <c r="G645" s="233"/>
      <c r="H645" s="237">
        <v>8.6910000000000007</v>
      </c>
      <c r="I645" s="238"/>
      <c r="J645" s="233"/>
      <c r="K645" s="233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145</v>
      </c>
      <c r="AU645" s="243" t="s">
        <v>144</v>
      </c>
      <c r="AV645" s="13" t="s">
        <v>83</v>
      </c>
      <c r="AW645" s="13" t="s">
        <v>30</v>
      </c>
      <c r="AX645" s="13" t="s">
        <v>73</v>
      </c>
      <c r="AY645" s="243" t="s">
        <v>134</v>
      </c>
    </row>
    <row r="646" s="14" customFormat="1">
      <c r="A646" s="14"/>
      <c r="B646" s="244"/>
      <c r="C646" s="245"/>
      <c r="D646" s="234" t="s">
        <v>145</v>
      </c>
      <c r="E646" s="246" t="s">
        <v>1</v>
      </c>
      <c r="F646" s="247" t="s">
        <v>147</v>
      </c>
      <c r="G646" s="245"/>
      <c r="H646" s="248">
        <v>8.6910000000000007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145</v>
      </c>
      <c r="AU646" s="254" t="s">
        <v>144</v>
      </c>
      <c r="AV646" s="14" t="s">
        <v>143</v>
      </c>
      <c r="AW646" s="14" t="s">
        <v>30</v>
      </c>
      <c r="AX646" s="14" t="s">
        <v>81</v>
      </c>
      <c r="AY646" s="254" t="s">
        <v>134</v>
      </c>
    </row>
    <row r="647" s="2" customFormat="1" ht="24.15" customHeight="1">
      <c r="A647" s="39"/>
      <c r="B647" s="40"/>
      <c r="C647" s="219" t="s">
        <v>931</v>
      </c>
      <c r="D647" s="219" t="s">
        <v>139</v>
      </c>
      <c r="E647" s="220" t="s">
        <v>277</v>
      </c>
      <c r="F647" s="221" t="s">
        <v>278</v>
      </c>
      <c r="G647" s="222" t="s">
        <v>279</v>
      </c>
      <c r="H647" s="223">
        <v>0.433</v>
      </c>
      <c r="I647" s="224"/>
      <c r="J647" s="225">
        <f>ROUND(I647*H647,2)</f>
        <v>0</v>
      </c>
      <c r="K647" s="221" t="s">
        <v>243</v>
      </c>
      <c r="L647" s="45"/>
      <c r="M647" s="226" t="s">
        <v>1</v>
      </c>
      <c r="N647" s="227" t="s">
        <v>38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202</v>
      </c>
      <c r="AT647" s="230" t="s">
        <v>139</v>
      </c>
      <c r="AU647" s="230" t="s">
        <v>144</v>
      </c>
      <c r="AY647" s="18" t="s">
        <v>134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81</v>
      </c>
      <c r="BK647" s="231">
        <f>ROUND(I647*H647,2)</f>
        <v>0</v>
      </c>
      <c r="BL647" s="18" t="s">
        <v>202</v>
      </c>
      <c r="BM647" s="230" t="s">
        <v>932</v>
      </c>
    </row>
    <row r="648" s="13" customFormat="1">
      <c r="A648" s="13"/>
      <c r="B648" s="232"/>
      <c r="C648" s="233"/>
      <c r="D648" s="234" t="s">
        <v>145</v>
      </c>
      <c r="E648" s="235" t="s">
        <v>1</v>
      </c>
      <c r="F648" s="236" t="s">
        <v>933</v>
      </c>
      <c r="G648" s="233"/>
      <c r="H648" s="237">
        <v>0.058000000000000003</v>
      </c>
      <c r="I648" s="238"/>
      <c r="J648" s="233"/>
      <c r="K648" s="233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145</v>
      </c>
      <c r="AU648" s="243" t="s">
        <v>144</v>
      </c>
      <c r="AV648" s="13" t="s">
        <v>83</v>
      </c>
      <c r="AW648" s="13" t="s">
        <v>30</v>
      </c>
      <c r="AX648" s="13" t="s">
        <v>73</v>
      </c>
      <c r="AY648" s="243" t="s">
        <v>134</v>
      </c>
    </row>
    <row r="649" s="13" customFormat="1">
      <c r="A649" s="13"/>
      <c r="B649" s="232"/>
      <c r="C649" s="233"/>
      <c r="D649" s="234" t="s">
        <v>145</v>
      </c>
      <c r="E649" s="235" t="s">
        <v>1</v>
      </c>
      <c r="F649" s="236" t="s">
        <v>282</v>
      </c>
      <c r="G649" s="233"/>
      <c r="H649" s="237">
        <v>0.375</v>
      </c>
      <c r="I649" s="238"/>
      <c r="J649" s="233"/>
      <c r="K649" s="233"/>
      <c r="L649" s="239"/>
      <c r="M649" s="240"/>
      <c r="N649" s="241"/>
      <c r="O649" s="241"/>
      <c r="P649" s="241"/>
      <c r="Q649" s="241"/>
      <c r="R649" s="241"/>
      <c r="S649" s="241"/>
      <c r="T649" s="24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3" t="s">
        <v>145</v>
      </c>
      <c r="AU649" s="243" t="s">
        <v>144</v>
      </c>
      <c r="AV649" s="13" t="s">
        <v>83</v>
      </c>
      <c r="AW649" s="13" t="s">
        <v>30</v>
      </c>
      <c r="AX649" s="13" t="s">
        <v>73</v>
      </c>
      <c r="AY649" s="243" t="s">
        <v>134</v>
      </c>
    </row>
    <row r="650" s="14" customFormat="1">
      <c r="A650" s="14"/>
      <c r="B650" s="244"/>
      <c r="C650" s="245"/>
      <c r="D650" s="234" t="s">
        <v>145</v>
      </c>
      <c r="E650" s="246" t="s">
        <v>1</v>
      </c>
      <c r="F650" s="247" t="s">
        <v>147</v>
      </c>
      <c r="G650" s="245"/>
      <c r="H650" s="248">
        <v>0.433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145</v>
      </c>
      <c r="AU650" s="254" t="s">
        <v>144</v>
      </c>
      <c r="AV650" s="14" t="s">
        <v>143</v>
      </c>
      <c r="AW650" s="14" t="s">
        <v>30</v>
      </c>
      <c r="AX650" s="14" t="s">
        <v>81</v>
      </c>
      <c r="AY650" s="254" t="s">
        <v>134</v>
      </c>
    </row>
    <row r="651" s="2" customFormat="1" ht="21.75" customHeight="1">
      <c r="A651" s="39"/>
      <c r="B651" s="40"/>
      <c r="C651" s="219" t="s">
        <v>666</v>
      </c>
      <c r="D651" s="219" t="s">
        <v>139</v>
      </c>
      <c r="E651" s="220" t="s">
        <v>934</v>
      </c>
      <c r="F651" s="221" t="s">
        <v>935</v>
      </c>
      <c r="G651" s="222" t="s">
        <v>233</v>
      </c>
      <c r="H651" s="223">
        <v>6.3220000000000001</v>
      </c>
      <c r="I651" s="224"/>
      <c r="J651" s="225">
        <f>ROUND(I651*H651,2)</f>
        <v>0</v>
      </c>
      <c r="K651" s="221" t="s">
        <v>175</v>
      </c>
      <c r="L651" s="45"/>
      <c r="M651" s="226" t="s">
        <v>1</v>
      </c>
      <c r="N651" s="227" t="s">
        <v>38</v>
      </c>
      <c r="O651" s="92"/>
      <c r="P651" s="228">
        <f>O651*H651</f>
        <v>0</v>
      </c>
      <c r="Q651" s="228">
        <v>0</v>
      </c>
      <c r="R651" s="228">
        <f>Q651*H651</f>
        <v>0</v>
      </c>
      <c r="S651" s="228">
        <v>0</v>
      </c>
      <c r="T651" s="229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0" t="s">
        <v>202</v>
      </c>
      <c r="AT651" s="230" t="s">
        <v>139</v>
      </c>
      <c r="AU651" s="230" t="s">
        <v>144</v>
      </c>
      <c r="AY651" s="18" t="s">
        <v>134</v>
      </c>
      <c r="BE651" s="231">
        <f>IF(N651="základní",J651,0)</f>
        <v>0</v>
      </c>
      <c r="BF651" s="231">
        <f>IF(N651="snížená",J651,0)</f>
        <v>0</v>
      </c>
      <c r="BG651" s="231">
        <f>IF(N651="zákl. přenesená",J651,0)</f>
        <v>0</v>
      </c>
      <c r="BH651" s="231">
        <f>IF(N651="sníž. přenesená",J651,0)</f>
        <v>0</v>
      </c>
      <c r="BI651" s="231">
        <f>IF(N651="nulová",J651,0)</f>
        <v>0</v>
      </c>
      <c r="BJ651" s="18" t="s">
        <v>81</v>
      </c>
      <c r="BK651" s="231">
        <f>ROUND(I651*H651,2)</f>
        <v>0</v>
      </c>
      <c r="BL651" s="18" t="s">
        <v>202</v>
      </c>
      <c r="BM651" s="230" t="s">
        <v>936</v>
      </c>
    </row>
    <row r="652" s="2" customFormat="1">
      <c r="A652" s="39"/>
      <c r="B652" s="40"/>
      <c r="C652" s="41"/>
      <c r="D652" s="234" t="s">
        <v>192</v>
      </c>
      <c r="E652" s="41"/>
      <c r="F652" s="265" t="s">
        <v>937</v>
      </c>
      <c r="G652" s="41"/>
      <c r="H652" s="41"/>
      <c r="I652" s="266"/>
      <c r="J652" s="41"/>
      <c r="K652" s="41"/>
      <c r="L652" s="45"/>
      <c r="M652" s="267"/>
      <c r="N652" s="268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192</v>
      </c>
      <c r="AU652" s="18" t="s">
        <v>144</v>
      </c>
    </row>
    <row r="653" s="13" customFormat="1">
      <c r="A653" s="13"/>
      <c r="B653" s="232"/>
      <c r="C653" s="233"/>
      <c r="D653" s="234" t="s">
        <v>145</v>
      </c>
      <c r="E653" s="235" t="s">
        <v>1</v>
      </c>
      <c r="F653" s="236" t="s">
        <v>938</v>
      </c>
      <c r="G653" s="233"/>
      <c r="H653" s="237">
        <v>3.6760000000000002</v>
      </c>
      <c r="I653" s="238"/>
      <c r="J653" s="233"/>
      <c r="K653" s="233"/>
      <c r="L653" s="239"/>
      <c r="M653" s="240"/>
      <c r="N653" s="241"/>
      <c r="O653" s="241"/>
      <c r="P653" s="241"/>
      <c r="Q653" s="241"/>
      <c r="R653" s="241"/>
      <c r="S653" s="241"/>
      <c r="T653" s="24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3" t="s">
        <v>145</v>
      </c>
      <c r="AU653" s="243" t="s">
        <v>144</v>
      </c>
      <c r="AV653" s="13" t="s">
        <v>83</v>
      </c>
      <c r="AW653" s="13" t="s">
        <v>30</v>
      </c>
      <c r="AX653" s="13" t="s">
        <v>73</v>
      </c>
      <c r="AY653" s="243" t="s">
        <v>134</v>
      </c>
    </row>
    <row r="654" s="13" customFormat="1">
      <c r="A654" s="13"/>
      <c r="B654" s="232"/>
      <c r="C654" s="233"/>
      <c r="D654" s="234" t="s">
        <v>145</v>
      </c>
      <c r="E654" s="235" t="s">
        <v>1</v>
      </c>
      <c r="F654" s="236" t="s">
        <v>939</v>
      </c>
      <c r="G654" s="233"/>
      <c r="H654" s="237">
        <v>2.6459999999999999</v>
      </c>
      <c r="I654" s="238"/>
      <c r="J654" s="233"/>
      <c r="K654" s="233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145</v>
      </c>
      <c r="AU654" s="243" t="s">
        <v>144</v>
      </c>
      <c r="AV654" s="13" t="s">
        <v>83</v>
      </c>
      <c r="AW654" s="13" t="s">
        <v>30</v>
      </c>
      <c r="AX654" s="13" t="s">
        <v>73</v>
      </c>
      <c r="AY654" s="243" t="s">
        <v>134</v>
      </c>
    </row>
    <row r="655" s="14" customFormat="1">
      <c r="A655" s="14"/>
      <c r="B655" s="244"/>
      <c r="C655" s="245"/>
      <c r="D655" s="234" t="s">
        <v>145</v>
      </c>
      <c r="E655" s="246" t="s">
        <v>1</v>
      </c>
      <c r="F655" s="247" t="s">
        <v>147</v>
      </c>
      <c r="G655" s="245"/>
      <c r="H655" s="248">
        <v>6.3220000000000001</v>
      </c>
      <c r="I655" s="249"/>
      <c r="J655" s="245"/>
      <c r="K655" s="245"/>
      <c r="L655" s="250"/>
      <c r="M655" s="251"/>
      <c r="N655" s="252"/>
      <c r="O655" s="252"/>
      <c r="P655" s="252"/>
      <c r="Q655" s="252"/>
      <c r="R655" s="252"/>
      <c r="S655" s="252"/>
      <c r="T655" s="253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4" t="s">
        <v>145</v>
      </c>
      <c r="AU655" s="254" t="s">
        <v>144</v>
      </c>
      <c r="AV655" s="14" t="s">
        <v>143</v>
      </c>
      <c r="AW655" s="14" t="s">
        <v>30</v>
      </c>
      <c r="AX655" s="14" t="s">
        <v>81</v>
      </c>
      <c r="AY655" s="254" t="s">
        <v>134</v>
      </c>
    </row>
    <row r="656" s="2" customFormat="1" ht="16.5" customHeight="1">
      <c r="A656" s="39"/>
      <c r="B656" s="40"/>
      <c r="C656" s="255" t="s">
        <v>940</v>
      </c>
      <c r="D656" s="255" t="s">
        <v>188</v>
      </c>
      <c r="E656" s="256" t="s">
        <v>289</v>
      </c>
      <c r="F656" s="257" t="s">
        <v>290</v>
      </c>
      <c r="G656" s="258" t="s">
        <v>279</v>
      </c>
      <c r="H656" s="259">
        <v>8.5269999999999992</v>
      </c>
      <c r="I656" s="260"/>
      <c r="J656" s="261">
        <f>ROUND(I656*H656,2)</f>
        <v>0</v>
      </c>
      <c r="K656" s="257" t="s">
        <v>175</v>
      </c>
      <c r="L656" s="262"/>
      <c r="M656" s="263" t="s">
        <v>1</v>
      </c>
      <c r="N656" s="264" t="s">
        <v>38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261</v>
      </c>
      <c r="AT656" s="230" t="s">
        <v>188</v>
      </c>
      <c r="AU656" s="230" t="s">
        <v>144</v>
      </c>
      <c r="AY656" s="18" t="s">
        <v>134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81</v>
      </c>
      <c r="BK656" s="231">
        <f>ROUND(I656*H656,2)</f>
        <v>0</v>
      </c>
      <c r="BL656" s="18" t="s">
        <v>202</v>
      </c>
      <c r="BM656" s="230" t="s">
        <v>941</v>
      </c>
    </row>
    <row r="657" s="13" customFormat="1">
      <c r="A657" s="13"/>
      <c r="B657" s="232"/>
      <c r="C657" s="233"/>
      <c r="D657" s="234" t="s">
        <v>145</v>
      </c>
      <c r="E657" s="235" t="s">
        <v>1</v>
      </c>
      <c r="F657" s="236" t="s">
        <v>942</v>
      </c>
      <c r="G657" s="233"/>
      <c r="H657" s="237">
        <v>5.8810000000000002</v>
      </c>
      <c r="I657" s="238"/>
      <c r="J657" s="233"/>
      <c r="K657" s="233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145</v>
      </c>
      <c r="AU657" s="243" t="s">
        <v>144</v>
      </c>
      <c r="AV657" s="13" t="s">
        <v>83</v>
      </c>
      <c r="AW657" s="13" t="s">
        <v>30</v>
      </c>
      <c r="AX657" s="13" t="s">
        <v>73</v>
      </c>
      <c r="AY657" s="243" t="s">
        <v>134</v>
      </c>
    </row>
    <row r="658" s="13" customFormat="1">
      <c r="A658" s="13"/>
      <c r="B658" s="232"/>
      <c r="C658" s="233"/>
      <c r="D658" s="234" t="s">
        <v>145</v>
      </c>
      <c r="E658" s="235" t="s">
        <v>1</v>
      </c>
      <c r="F658" s="236" t="s">
        <v>939</v>
      </c>
      <c r="G658" s="233"/>
      <c r="H658" s="237">
        <v>2.6459999999999999</v>
      </c>
      <c r="I658" s="238"/>
      <c r="J658" s="233"/>
      <c r="K658" s="233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145</v>
      </c>
      <c r="AU658" s="243" t="s">
        <v>144</v>
      </c>
      <c r="AV658" s="13" t="s">
        <v>83</v>
      </c>
      <c r="AW658" s="13" t="s">
        <v>30</v>
      </c>
      <c r="AX658" s="13" t="s">
        <v>73</v>
      </c>
      <c r="AY658" s="243" t="s">
        <v>134</v>
      </c>
    </row>
    <row r="659" s="14" customFormat="1">
      <c r="A659" s="14"/>
      <c r="B659" s="244"/>
      <c r="C659" s="245"/>
      <c r="D659" s="234" t="s">
        <v>145</v>
      </c>
      <c r="E659" s="246" t="s">
        <v>1</v>
      </c>
      <c r="F659" s="247" t="s">
        <v>147</v>
      </c>
      <c r="G659" s="245"/>
      <c r="H659" s="248">
        <v>8.5269999999999992</v>
      </c>
      <c r="I659" s="249"/>
      <c r="J659" s="245"/>
      <c r="K659" s="245"/>
      <c r="L659" s="250"/>
      <c r="M659" s="251"/>
      <c r="N659" s="252"/>
      <c r="O659" s="252"/>
      <c r="P659" s="252"/>
      <c r="Q659" s="252"/>
      <c r="R659" s="252"/>
      <c r="S659" s="252"/>
      <c r="T659" s="25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4" t="s">
        <v>145</v>
      </c>
      <c r="AU659" s="254" t="s">
        <v>144</v>
      </c>
      <c r="AV659" s="14" t="s">
        <v>143</v>
      </c>
      <c r="AW659" s="14" t="s">
        <v>30</v>
      </c>
      <c r="AX659" s="14" t="s">
        <v>81</v>
      </c>
      <c r="AY659" s="254" t="s">
        <v>134</v>
      </c>
    </row>
    <row r="660" s="2" customFormat="1" ht="24.15" customHeight="1">
      <c r="A660" s="39"/>
      <c r="B660" s="40"/>
      <c r="C660" s="219" t="s">
        <v>670</v>
      </c>
      <c r="D660" s="219" t="s">
        <v>139</v>
      </c>
      <c r="E660" s="220" t="s">
        <v>254</v>
      </c>
      <c r="F660" s="221" t="s">
        <v>255</v>
      </c>
      <c r="G660" s="222" t="s">
        <v>142</v>
      </c>
      <c r="H660" s="223">
        <v>36.75</v>
      </c>
      <c r="I660" s="224"/>
      <c r="J660" s="225">
        <f>ROUND(I660*H660,2)</f>
        <v>0</v>
      </c>
      <c r="K660" s="221" t="s">
        <v>256</v>
      </c>
      <c r="L660" s="45"/>
      <c r="M660" s="226" t="s">
        <v>1</v>
      </c>
      <c r="N660" s="227" t="s">
        <v>38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202</v>
      </c>
      <c r="AT660" s="230" t="s">
        <v>139</v>
      </c>
      <c r="AU660" s="230" t="s">
        <v>144</v>
      </c>
      <c r="AY660" s="18" t="s">
        <v>134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81</v>
      </c>
      <c r="BK660" s="231">
        <f>ROUND(I660*H660,2)</f>
        <v>0</v>
      </c>
      <c r="BL660" s="18" t="s">
        <v>202</v>
      </c>
      <c r="BM660" s="230" t="s">
        <v>943</v>
      </c>
    </row>
    <row r="661" s="13" customFormat="1">
      <c r="A661" s="13"/>
      <c r="B661" s="232"/>
      <c r="C661" s="233"/>
      <c r="D661" s="234" t="s">
        <v>145</v>
      </c>
      <c r="E661" s="235" t="s">
        <v>1</v>
      </c>
      <c r="F661" s="236" t="s">
        <v>944</v>
      </c>
      <c r="G661" s="233"/>
      <c r="H661" s="237">
        <v>36.75</v>
      </c>
      <c r="I661" s="238"/>
      <c r="J661" s="233"/>
      <c r="K661" s="233"/>
      <c r="L661" s="239"/>
      <c r="M661" s="240"/>
      <c r="N661" s="241"/>
      <c r="O661" s="241"/>
      <c r="P661" s="241"/>
      <c r="Q661" s="241"/>
      <c r="R661" s="241"/>
      <c r="S661" s="241"/>
      <c r="T661" s="24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3" t="s">
        <v>145</v>
      </c>
      <c r="AU661" s="243" t="s">
        <v>144</v>
      </c>
      <c r="AV661" s="13" t="s">
        <v>83</v>
      </c>
      <c r="AW661" s="13" t="s">
        <v>30</v>
      </c>
      <c r="AX661" s="13" t="s">
        <v>73</v>
      </c>
      <c r="AY661" s="243" t="s">
        <v>134</v>
      </c>
    </row>
    <row r="662" s="14" customFormat="1">
      <c r="A662" s="14"/>
      <c r="B662" s="244"/>
      <c r="C662" s="245"/>
      <c r="D662" s="234" t="s">
        <v>145</v>
      </c>
      <c r="E662" s="246" t="s">
        <v>1</v>
      </c>
      <c r="F662" s="247" t="s">
        <v>147</v>
      </c>
      <c r="G662" s="245"/>
      <c r="H662" s="248">
        <v>36.75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145</v>
      </c>
      <c r="AU662" s="254" t="s">
        <v>144</v>
      </c>
      <c r="AV662" s="14" t="s">
        <v>143</v>
      </c>
      <c r="AW662" s="14" t="s">
        <v>30</v>
      </c>
      <c r="AX662" s="14" t="s">
        <v>81</v>
      </c>
      <c r="AY662" s="254" t="s">
        <v>134</v>
      </c>
    </row>
    <row r="663" s="2" customFormat="1" ht="24.15" customHeight="1">
      <c r="A663" s="39"/>
      <c r="B663" s="40"/>
      <c r="C663" s="255" t="s">
        <v>945</v>
      </c>
      <c r="D663" s="255" t="s">
        <v>188</v>
      </c>
      <c r="E663" s="256" t="s">
        <v>259</v>
      </c>
      <c r="F663" s="257" t="s">
        <v>260</v>
      </c>
      <c r="G663" s="258" t="s">
        <v>142</v>
      </c>
      <c r="H663" s="259">
        <v>36.75</v>
      </c>
      <c r="I663" s="260"/>
      <c r="J663" s="261">
        <f>ROUND(I663*H663,2)</f>
        <v>0</v>
      </c>
      <c r="K663" s="257" t="s">
        <v>256</v>
      </c>
      <c r="L663" s="262"/>
      <c r="M663" s="263" t="s">
        <v>1</v>
      </c>
      <c r="N663" s="264" t="s">
        <v>38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261</v>
      </c>
      <c r="AT663" s="230" t="s">
        <v>188</v>
      </c>
      <c r="AU663" s="230" t="s">
        <v>144</v>
      </c>
      <c r="AY663" s="18" t="s">
        <v>134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81</v>
      </c>
      <c r="BK663" s="231">
        <f>ROUND(I663*H663,2)</f>
        <v>0</v>
      </c>
      <c r="BL663" s="18" t="s">
        <v>202</v>
      </c>
      <c r="BM663" s="230" t="s">
        <v>946</v>
      </c>
    </row>
    <row r="664" s="13" customFormat="1">
      <c r="A664" s="13"/>
      <c r="B664" s="232"/>
      <c r="C664" s="233"/>
      <c r="D664" s="234" t="s">
        <v>145</v>
      </c>
      <c r="E664" s="235" t="s">
        <v>1</v>
      </c>
      <c r="F664" s="236" t="s">
        <v>947</v>
      </c>
      <c r="G664" s="233"/>
      <c r="H664" s="237">
        <v>35</v>
      </c>
      <c r="I664" s="238"/>
      <c r="J664" s="233"/>
      <c r="K664" s="233"/>
      <c r="L664" s="239"/>
      <c r="M664" s="240"/>
      <c r="N664" s="241"/>
      <c r="O664" s="241"/>
      <c r="P664" s="241"/>
      <c r="Q664" s="241"/>
      <c r="R664" s="241"/>
      <c r="S664" s="241"/>
      <c r="T664" s="24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3" t="s">
        <v>145</v>
      </c>
      <c r="AU664" s="243" t="s">
        <v>144</v>
      </c>
      <c r="AV664" s="13" t="s">
        <v>83</v>
      </c>
      <c r="AW664" s="13" t="s">
        <v>30</v>
      </c>
      <c r="AX664" s="13" t="s">
        <v>73</v>
      </c>
      <c r="AY664" s="243" t="s">
        <v>134</v>
      </c>
    </row>
    <row r="665" s="14" customFormat="1">
      <c r="A665" s="14"/>
      <c r="B665" s="244"/>
      <c r="C665" s="245"/>
      <c r="D665" s="234" t="s">
        <v>145</v>
      </c>
      <c r="E665" s="246" t="s">
        <v>1</v>
      </c>
      <c r="F665" s="247" t="s">
        <v>147</v>
      </c>
      <c r="G665" s="245"/>
      <c r="H665" s="248">
        <v>35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145</v>
      </c>
      <c r="AU665" s="254" t="s">
        <v>144</v>
      </c>
      <c r="AV665" s="14" t="s">
        <v>143</v>
      </c>
      <c r="AW665" s="14" t="s">
        <v>30</v>
      </c>
      <c r="AX665" s="14" t="s">
        <v>73</v>
      </c>
      <c r="AY665" s="254" t="s">
        <v>134</v>
      </c>
    </row>
    <row r="666" s="13" customFormat="1">
      <c r="A666" s="13"/>
      <c r="B666" s="232"/>
      <c r="C666" s="233"/>
      <c r="D666" s="234" t="s">
        <v>145</v>
      </c>
      <c r="E666" s="235" t="s">
        <v>1</v>
      </c>
      <c r="F666" s="236" t="s">
        <v>944</v>
      </c>
      <c r="G666" s="233"/>
      <c r="H666" s="237">
        <v>36.75</v>
      </c>
      <c r="I666" s="238"/>
      <c r="J666" s="233"/>
      <c r="K666" s="233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145</v>
      </c>
      <c r="AU666" s="243" t="s">
        <v>144</v>
      </c>
      <c r="AV666" s="13" t="s">
        <v>83</v>
      </c>
      <c r="AW666" s="13" t="s">
        <v>30</v>
      </c>
      <c r="AX666" s="13" t="s">
        <v>73</v>
      </c>
      <c r="AY666" s="243" t="s">
        <v>134</v>
      </c>
    </row>
    <row r="667" s="14" customFormat="1">
      <c r="A667" s="14"/>
      <c r="B667" s="244"/>
      <c r="C667" s="245"/>
      <c r="D667" s="234" t="s">
        <v>145</v>
      </c>
      <c r="E667" s="246" t="s">
        <v>1</v>
      </c>
      <c r="F667" s="247" t="s">
        <v>147</v>
      </c>
      <c r="G667" s="245"/>
      <c r="H667" s="248">
        <v>36.75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145</v>
      </c>
      <c r="AU667" s="254" t="s">
        <v>144</v>
      </c>
      <c r="AV667" s="14" t="s">
        <v>143</v>
      </c>
      <c r="AW667" s="14" t="s">
        <v>30</v>
      </c>
      <c r="AX667" s="14" t="s">
        <v>81</v>
      </c>
      <c r="AY667" s="254" t="s">
        <v>134</v>
      </c>
    </row>
    <row r="668" s="2" customFormat="1" ht="16.5" customHeight="1">
      <c r="A668" s="39"/>
      <c r="B668" s="40"/>
      <c r="C668" s="219" t="s">
        <v>672</v>
      </c>
      <c r="D668" s="219" t="s">
        <v>139</v>
      </c>
      <c r="E668" s="220" t="s">
        <v>534</v>
      </c>
      <c r="F668" s="221" t="s">
        <v>535</v>
      </c>
      <c r="G668" s="222" t="s">
        <v>233</v>
      </c>
      <c r="H668" s="223">
        <v>19.440000000000001</v>
      </c>
      <c r="I668" s="224"/>
      <c r="J668" s="225">
        <f>ROUND(I668*H668,2)</f>
        <v>0</v>
      </c>
      <c r="K668" s="221" t="s">
        <v>175</v>
      </c>
      <c r="L668" s="45"/>
      <c r="M668" s="226" t="s">
        <v>1</v>
      </c>
      <c r="N668" s="227" t="s">
        <v>38</v>
      </c>
      <c r="O668" s="92"/>
      <c r="P668" s="228">
        <f>O668*H668</f>
        <v>0</v>
      </c>
      <c r="Q668" s="228">
        <v>0</v>
      </c>
      <c r="R668" s="228">
        <f>Q668*H668</f>
        <v>0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202</v>
      </c>
      <c r="AT668" s="230" t="s">
        <v>139</v>
      </c>
      <c r="AU668" s="230" t="s">
        <v>144</v>
      </c>
      <c r="AY668" s="18" t="s">
        <v>134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81</v>
      </c>
      <c r="BK668" s="231">
        <f>ROUND(I668*H668,2)</f>
        <v>0</v>
      </c>
      <c r="BL668" s="18" t="s">
        <v>202</v>
      </c>
      <c r="BM668" s="230" t="s">
        <v>948</v>
      </c>
    </row>
    <row r="669" s="13" customFormat="1">
      <c r="A669" s="13"/>
      <c r="B669" s="232"/>
      <c r="C669" s="233"/>
      <c r="D669" s="234" t="s">
        <v>145</v>
      </c>
      <c r="E669" s="235" t="s">
        <v>1</v>
      </c>
      <c r="F669" s="236" t="s">
        <v>949</v>
      </c>
      <c r="G669" s="233"/>
      <c r="H669" s="237">
        <v>19.440000000000001</v>
      </c>
      <c r="I669" s="238"/>
      <c r="J669" s="233"/>
      <c r="K669" s="233"/>
      <c r="L669" s="239"/>
      <c r="M669" s="240"/>
      <c r="N669" s="241"/>
      <c r="O669" s="241"/>
      <c r="P669" s="241"/>
      <c r="Q669" s="241"/>
      <c r="R669" s="241"/>
      <c r="S669" s="241"/>
      <c r="T669" s="24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3" t="s">
        <v>145</v>
      </c>
      <c r="AU669" s="243" t="s">
        <v>144</v>
      </c>
      <c r="AV669" s="13" t="s">
        <v>83</v>
      </c>
      <c r="AW669" s="13" t="s">
        <v>30</v>
      </c>
      <c r="AX669" s="13" t="s">
        <v>73</v>
      </c>
      <c r="AY669" s="243" t="s">
        <v>134</v>
      </c>
    </row>
    <row r="670" s="14" customFormat="1">
      <c r="A670" s="14"/>
      <c r="B670" s="244"/>
      <c r="C670" s="245"/>
      <c r="D670" s="234" t="s">
        <v>145</v>
      </c>
      <c r="E670" s="246" t="s">
        <v>1</v>
      </c>
      <c r="F670" s="247" t="s">
        <v>147</v>
      </c>
      <c r="G670" s="245"/>
      <c r="H670" s="248">
        <v>19.440000000000001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145</v>
      </c>
      <c r="AU670" s="254" t="s">
        <v>144</v>
      </c>
      <c r="AV670" s="14" t="s">
        <v>143</v>
      </c>
      <c r="AW670" s="14" t="s">
        <v>30</v>
      </c>
      <c r="AX670" s="14" t="s">
        <v>81</v>
      </c>
      <c r="AY670" s="254" t="s">
        <v>134</v>
      </c>
    </row>
    <row r="671" s="2" customFormat="1" ht="24.15" customHeight="1">
      <c r="A671" s="39"/>
      <c r="B671" s="40"/>
      <c r="C671" s="219" t="s">
        <v>950</v>
      </c>
      <c r="D671" s="219" t="s">
        <v>139</v>
      </c>
      <c r="E671" s="220" t="s">
        <v>293</v>
      </c>
      <c r="F671" s="221" t="s">
        <v>294</v>
      </c>
      <c r="G671" s="222" t="s">
        <v>279</v>
      </c>
      <c r="H671" s="223">
        <v>57.542999999999999</v>
      </c>
      <c r="I671" s="224"/>
      <c r="J671" s="225">
        <f>ROUND(I671*H671,2)</f>
        <v>0</v>
      </c>
      <c r="K671" s="221" t="s">
        <v>243</v>
      </c>
      <c r="L671" s="45"/>
      <c r="M671" s="226" t="s">
        <v>1</v>
      </c>
      <c r="N671" s="227" t="s">
        <v>38</v>
      </c>
      <c r="O671" s="92"/>
      <c r="P671" s="228">
        <f>O671*H671</f>
        <v>0</v>
      </c>
      <c r="Q671" s="228">
        <v>0</v>
      </c>
      <c r="R671" s="228">
        <f>Q671*H671</f>
        <v>0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202</v>
      </c>
      <c r="AT671" s="230" t="s">
        <v>139</v>
      </c>
      <c r="AU671" s="230" t="s">
        <v>144</v>
      </c>
      <c r="AY671" s="18" t="s">
        <v>134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81</v>
      </c>
      <c r="BK671" s="231">
        <f>ROUND(I671*H671,2)</f>
        <v>0</v>
      </c>
      <c r="BL671" s="18" t="s">
        <v>202</v>
      </c>
      <c r="BM671" s="230" t="s">
        <v>951</v>
      </c>
    </row>
    <row r="672" s="2" customFormat="1">
      <c r="A672" s="39"/>
      <c r="B672" s="40"/>
      <c r="C672" s="41"/>
      <c r="D672" s="234" t="s">
        <v>192</v>
      </c>
      <c r="E672" s="41"/>
      <c r="F672" s="265" t="s">
        <v>296</v>
      </c>
      <c r="G672" s="41"/>
      <c r="H672" s="41"/>
      <c r="I672" s="266"/>
      <c r="J672" s="41"/>
      <c r="K672" s="41"/>
      <c r="L672" s="45"/>
      <c r="M672" s="267"/>
      <c r="N672" s="268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192</v>
      </c>
      <c r="AU672" s="18" t="s">
        <v>144</v>
      </c>
    </row>
    <row r="673" s="13" customFormat="1">
      <c r="A673" s="13"/>
      <c r="B673" s="232"/>
      <c r="C673" s="233"/>
      <c r="D673" s="234" t="s">
        <v>145</v>
      </c>
      <c r="E673" s="235" t="s">
        <v>1</v>
      </c>
      <c r="F673" s="236" t="s">
        <v>952</v>
      </c>
      <c r="G673" s="233"/>
      <c r="H673" s="237">
        <v>14.775</v>
      </c>
      <c r="I673" s="238"/>
      <c r="J673" s="233"/>
      <c r="K673" s="233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145</v>
      </c>
      <c r="AU673" s="243" t="s">
        <v>144</v>
      </c>
      <c r="AV673" s="13" t="s">
        <v>83</v>
      </c>
      <c r="AW673" s="13" t="s">
        <v>30</v>
      </c>
      <c r="AX673" s="13" t="s">
        <v>73</v>
      </c>
      <c r="AY673" s="243" t="s">
        <v>134</v>
      </c>
    </row>
    <row r="674" s="13" customFormat="1">
      <c r="A674" s="13"/>
      <c r="B674" s="232"/>
      <c r="C674" s="233"/>
      <c r="D674" s="234" t="s">
        <v>145</v>
      </c>
      <c r="E674" s="235" t="s">
        <v>1</v>
      </c>
      <c r="F674" s="236" t="s">
        <v>953</v>
      </c>
      <c r="G674" s="233"/>
      <c r="H674" s="237">
        <v>42.768000000000001</v>
      </c>
      <c r="I674" s="238"/>
      <c r="J674" s="233"/>
      <c r="K674" s="233"/>
      <c r="L674" s="239"/>
      <c r="M674" s="240"/>
      <c r="N674" s="241"/>
      <c r="O674" s="241"/>
      <c r="P674" s="241"/>
      <c r="Q674" s="241"/>
      <c r="R674" s="241"/>
      <c r="S674" s="241"/>
      <c r="T674" s="24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3" t="s">
        <v>145</v>
      </c>
      <c r="AU674" s="243" t="s">
        <v>144</v>
      </c>
      <c r="AV674" s="13" t="s">
        <v>83</v>
      </c>
      <c r="AW674" s="13" t="s">
        <v>30</v>
      </c>
      <c r="AX674" s="13" t="s">
        <v>73</v>
      </c>
      <c r="AY674" s="243" t="s">
        <v>134</v>
      </c>
    </row>
    <row r="675" s="14" customFormat="1">
      <c r="A675" s="14"/>
      <c r="B675" s="244"/>
      <c r="C675" s="245"/>
      <c r="D675" s="234" t="s">
        <v>145</v>
      </c>
      <c r="E675" s="246" t="s">
        <v>1</v>
      </c>
      <c r="F675" s="247" t="s">
        <v>147</v>
      </c>
      <c r="G675" s="245"/>
      <c r="H675" s="248">
        <v>57.542999999999999</v>
      </c>
      <c r="I675" s="249"/>
      <c r="J675" s="245"/>
      <c r="K675" s="245"/>
      <c r="L675" s="250"/>
      <c r="M675" s="251"/>
      <c r="N675" s="252"/>
      <c r="O675" s="252"/>
      <c r="P675" s="252"/>
      <c r="Q675" s="252"/>
      <c r="R675" s="252"/>
      <c r="S675" s="252"/>
      <c r="T675" s="253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4" t="s">
        <v>145</v>
      </c>
      <c r="AU675" s="254" t="s">
        <v>144</v>
      </c>
      <c r="AV675" s="14" t="s">
        <v>143</v>
      </c>
      <c r="AW675" s="14" t="s">
        <v>30</v>
      </c>
      <c r="AX675" s="14" t="s">
        <v>81</v>
      </c>
      <c r="AY675" s="254" t="s">
        <v>134</v>
      </c>
    </row>
    <row r="676" s="2" customFormat="1" ht="24.15" customHeight="1">
      <c r="A676" s="39"/>
      <c r="B676" s="40"/>
      <c r="C676" s="219" t="s">
        <v>674</v>
      </c>
      <c r="D676" s="219" t="s">
        <v>139</v>
      </c>
      <c r="E676" s="220" t="s">
        <v>299</v>
      </c>
      <c r="F676" s="221" t="s">
        <v>300</v>
      </c>
      <c r="G676" s="222" t="s">
        <v>279</v>
      </c>
      <c r="H676" s="223">
        <v>345.25799999999998</v>
      </c>
      <c r="I676" s="224"/>
      <c r="J676" s="225">
        <f>ROUND(I676*H676,2)</f>
        <v>0</v>
      </c>
      <c r="K676" s="221" t="s">
        <v>243</v>
      </c>
      <c r="L676" s="45"/>
      <c r="M676" s="226" t="s">
        <v>1</v>
      </c>
      <c r="N676" s="227" t="s">
        <v>38</v>
      </c>
      <c r="O676" s="92"/>
      <c r="P676" s="228">
        <f>O676*H676</f>
        <v>0</v>
      </c>
      <c r="Q676" s="228">
        <v>0</v>
      </c>
      <c r="R676" s="228">
        <f>Q676*H676</f>
        <v>0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202</v>
      </c>
      <c r="AT676" s="230" t="s">
        <v>139</v>
      </c>
      <c r="AU676" s="230" t="s">
        <v>144</v>
      </c>
      <c r="AY676" s="18" t="s">
        <v>134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81</v>
      </c>
      <c r="BK676" s="231">
        <f>ROUND(I676*H676,2)</f>
        <v>0</v>
      </c>
      <c r="BL676" s="18" t="s">
        <v>202</v>
      </c>
      <c r="BM676" s="230" t="s">
        <v>954</v>
      </c>
    </row>
    <row r="677" s="2" customFormat="1">
      <c r="A677" s="39"/>
      <c r="B677" s="40"/>
      <c r="C677" s="41"/>
      <c r="D677" s="234" t="s">
        <v>192</v>
      </c>
      <c r="E677" s="41"/>
      <c r="F677" s="265" t="s">
        <v>296</v>
      </c>
      <c r="G677" s="41"/>
      <c r="H677" s="41"/>
      <c r="I677" s="266"/>
      <c r="J677" s="41"/>
      <c r="K677" s="41"/>
      <c r="L677" s="45"/>
      <c r="M677" s="267"/>
      <c r="N677" s="268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192</v>
      </c>
      <c r="AU677" s="18" t="s">
        <v>144</v>
      </c>
    </row>
    <row r="678" s="13" customFormat="1">
      <c r="A678" s="13"/>
      <c r="B678" s="232"/>
      <c r="C678" s="233"/>
      <c r="D678" s="234" t="s">
        <v>145</v>
      </c>
      <c r="E678" s="235" t="s">
        <v>1</v>
      </c>
      <c r="F678" s="236" t="s">
        <v>952</v>
      </c>
      <c r="G678" s="233"/>
      <c r="H678" s="237">
        <v>14.775</v>
      </c>
      <c r="I678" s="238"/>
      <c r="J678" s="233"/>
      <c r="K678" s="233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145</v>
      </c>
      <c r="AU678" s="243" t="s">
        <v>144</v>
      </c>
      <c r="AV678" s="13" t="s">
        <v>83</v>
      </c>
      <c r="AW678" s="13" t="s">
        <v>30</v>
      </c>
      <c r="AX678" s="13" t="s">
        <v>73</v>
      </c>
      <c r="AY678" s="243" t="s">
        <v>134</v>
      </c>
    </row>
    <row r="679" s="13" customFormat="1">
      <c r="A679" s="13"/>
      <c r="B679" s="232"/>
      <c r="C679" s="233"/>
      <c r="D679" s="234" t="s">
        <v>145</v>
      </c>
      <c r="E679" s="235" t="s">
        <v>1</v>
      </c>
      <c r="F679" s="236" t="s">
        <v>953</v>
      </c>
      <c r="G679" s="233"/>
      <c r="H679" s="237">
        <v>42.768000000000001</v>
      </c>
      <c r="I679" s="238"/>
      <c r="J679" s="233"/>
      <c r="K679" s="233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145</v>
      </c>
      <c r="AU679" s="243" t="s">
        <v>144</v>
      </c>
      <c r="AV679" s="13" t="s">
        <v>83</v>
      </c>
      <c r="AW679" s="13" t="s">
        <v>30</v>
      </c>
      <c r="AX679" s="13" t="s">
        <v>73</v>
      </c>
      <c r="AY679" s="243" t="s">
        <v>134</v>
      </c>
    </row>
    <row r="680" s="14" customFormat="1">
      <c r="A680" s="14"/>
      <c r="B680" s="244"/>
      <c r="C680" s="245"/>
      <c r="D680" s="234" t="s">
        <v>145</v>
      </c>
      <c r="E680" s="246" t="s">
        <v>1</v>
      </c>
      <c r="F680" s="247" t="s">
        <v>147</v>
      </c>
      <c r="G680" s="245"/>
      <c r="H680" s="248">
        <v>57.542999999999999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145</v>
      </c>
      <c r="AU680" s="254" t="s">
        <v>144</v>
      </c>
      <c r="AV680" s="14" t="s">
        <v>143</v>
      </c>
      <c r="AW680" s="14" t="s">
        <v>30</v>
      </c>
      <c r="AX680" s="14" t="s">
        <v>73</v>
      </c>
      <c r="AY680" s="254" t="s">
        <v>134</v>
      </c>
    </row>
    <row r="681" s="13" customFormat="1">
      <c r="A681" s="13"/>
      <c r="B681" s="232"/>
      <c r="C681" s="233"/>
      <c r="D681" s="234" t="s">
        <v>145</v>
      </c>
      <c r="E681" s="235" t="s">
        <v>1</v>
      </c>
      <c r="F681" s="236" t="s">
        <v>955</v>
      </c>
      <c r="G681" s="233"/>
      <c r="H681" s="237">
        <v>345.25799999999998</v>
      </c>
      <c r="I681" s="238"/>
      <c r="J681" s="233"/>
      <c r="K681" s="233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145</v>
      </c>
      <c r="AU681" s="243" t="s">
        <v>144</v>
      </c>
      <c r="AV681" s="13" t="s">
        <v>83</v>
      </c>
      <c r="AW681" s="13" t="s">
        <v>30</v>
      </c>
      <c r="AX681" s="13" t="s">
        <v>73</v>
      </c>
      <c r="AY681" s="243" t="s">
        <v>134</v>
      </c>
    </row>
    <row r="682" s="14" customFormat="1">
      <c r="A682" s="14"/>
      <c r="B682" s="244"/>
      <c r="C682" s="245"/>
      <c r="D682" s="234" t="s">
        <v>145</v>
      </c>
      <c r="E682" s="246" t="s">
        <v>1</v>
      </c>
      <c r="F682" s="247" t="s">
        <v>147</v>
      </c>
      <c r="G682" s="245"/>
      <c r="H682" s="248">
        <v>345.25799999999998</v>
      </c>
      <c r="I682" s="249"/>
      <c r="J682" s="245"/>
      <c r="K682" s="245"/>
      <c r="L682" s="250"/>
      <c r="M682" s="251"/>
      <c r="N682" s="252"/>
      <c r="O682" s="252"/>
      <c r="P682" s="252"/>
      <c r="Q682" s="252"/>
      <c r="R682" s="252"/>
      <c r="S682" s="252"/>
      <c r="T682" s="253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4" t="s">
        <v>145</v>
      </c>
      <c r="AU682" s="254" t="s">
        <v>144</v>
      </c>
      <c r="AV682" s="14" t="s">
        <v>143</v>
      </c>
      <c r="AW682" s="14" t="s">
        <v>30</v>
      </c>
      <c r="AX682" s="14" t="s">
        <v>81</v>
      </c>
      <c r="AY682" s="254" t="s">
        <v>134</v>
      </c>
    </row>
    <row r="683" s="2" customFormat="1" ht="33" customHeight="1">
      <c r="A683" s="39"/>
      <c r="B683" s="40"/>
      <c r="C683" s="219" t="s">
        <v>956</v>
      </c>
      <c r="D683" s="219" t="s">
        <v>139</v>
      </c>
      <c r="E683" s="220" t="s">
        <v>543</v>
      </c>
      <c r="F683" s="221" t="s">
        <v>544</v>
      </c>
      <c r="G683" s="222" t="s">
        <v>279</v>
      </c>
      <c r="H683" s="223">
        <v>57.542999999999999</v>
      </c>
      <c r="I683" s="224"/>
      <c r="J683" s="225">
        <f>ROUND(I683*H683,2)</f>
        <v>0</v>
      </c>
      <c r="K683" s="221" t="s">
        <v>306</v>
      </c>
      <c r="L683" s="45"/>
      <c r="M683" s="226" t="s">
        <v>1</v>
      </c>
      <c r="N683" s="227" t="s">
        <v>38</v>
      </c>
      <c r="O683" s="92"/>
      <c r="P683" s="228">
        <f>O683*H683</f>
        <v>0</v>
      </c>
      <c r="Q683" s="228">
        <v>0</v>
      </c>
      <c r="R683" s="228">
        <f>Q683*H683</f>
        <v>0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202</v>
      </c>
      <c r="AT683" s="230" t="s">
        <v>139</v>
      </c>
      <c r="AU683" s="230" t="s">
        <v>144</v>
      </c>
      <c r="AY683" s="18" t="s">
        <v>134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81</v>
      </c>
      <c r="BK683" s="231">
        <f>ROUND(I683*H683,2)</f>
        <v>0</v>
      </c>
      <c r="BL683" s="18" t="s">
        <v>202</v>
      </c>
      <c r="BM683" s="230" t="s">
        <v>957</v>
      </c>
    </row>
    <row r="684" s="2" customFormat="1">
      <c r="A684" s="39"/>
      <c r="B684" s="40"/>
      <c r="C684" s="41"/>
      <c r="D684" s="234" t="s">
        <v>192</v>
      </c>
      <c r="E684" s="41"/>
      <c r="F684" s="265" t="s">
        <v>546</v>
      </c>
      <c r="G684" s="41"/>
      <c r="H684" s="41"/>
      <c r="I684" s="266"/>
      <c r="J684" s="41"/>
      <c r="K684" s="41"/>
      <c r="L684" s="45"/>
      <c r="M684" s="267"/>
      <c r="N684" s="268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192</v>
      </c>
      <c r="AU684" s="18" t="s">
        <v>144</v>
      </c>
    </row>
    <row r="685" s="13" customFormat="1">
      <c r="A685" s="13"/>
      <c r="B685" s="232"/>
      <c r="C685" s="233"/>
      <c r="D685" s="234" t="s">
        <v>145</v>
      </c>
      <c r="E685" s="235" t="s">
        <v>1</v>
      </c>
      <c r="F685" s="236" t="s">
        <v>952</v>
      </c>
      <c r="G685" s="233"/>
      <c r="H685" s="237">
        <v>14.775</v>
      </c>
      <c r="I685" s="238"/>
      <c r="J685" s="233"/>
      <c r="K685" s="233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145</v>
      </c>
      <c r="AU685" s="243" t="s">
        <v>144</v>
      </c>
      <c r="AV685" s="13" t="s">
        <v>83</v>
      </c>
      <c r="AW685" s="13" t="s">
        <v>30</v>
      </c>
      <c r="AX685" s="13" t="s">
        <v>73</v>
      </c>
      <c r="AY685" s="243" t="s">
        <v>134</v>
      </c>
    </row>
    <row r="686" s="13" customFormat="1">
      <c r="A686" s="13"/>
      <c r="B686" s="232"/>
      <c r="C686" s="233"/>
      <c r="D686" s="234" t="s">
        <v>145</v>
      </c>
      <c r="E686" s="235" t="s">
        <v>1</v>
      </c>
      <c r="F686" s="236" t="s">
        <v>953</v>
      </c>
      <c r="G686" s="233"/>
      <c r="H686" s="237">
        <v>42.768000000000001</v>
      </c>
      <c r="I686" s="238"/>
      <c r="J686" s="233"/>
      <c r="K686" s="233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145</v>
      </c>
      <c r="AU686" s="243" t="s">
        <v>144</v>
      </c>
      <c r="AV686" s="13" t="s">
        <v>83</v>
      </c>
      <c r="AW686" s="13" t="s">
        <v>30</v>
      </c>
      <c r="AX686" s="13" t="s">
        <v>73</v>
      </c>
      <c r="AY686" s="243" t="s">
        <v>134</v>
      </c>
    </row>
    <row r="687" s="14" customFormat="1">
      <c r="A687" s="14"/>
      <c r="B687" s="244"/>
      <c r="C687" s="245"/>
      <c r="D687" s="234" t="s">
        <v>145</v>
      </c>
      <c r="E687" s="246" t="s">
        <v>1</v>
      </c>
      <c r="F687" s="247" t="s">
        <v>147</v>
      </c>
      <c r="G687" s="245"/>
      <c r="H687" s="248">
        <v>57.542999999999999</v>
      </c>
      <c r="I687" s="249"/>
      <c r="J687" s="245"/>
      <c r="K687" s="245"/>
      <c r="L687" s="250"/>
      <c r="M687" s="251"/>
      <c r="N687" s="252"/>
      <c r="O687" s="252"/>
      <c r="P687" s="252"/>
      <c r="Q687" s="252"/>
      <c r="R687" s="252"/>
      <c r="S687" s="252"/>
      <c r="T687" s="253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4" t="s">
        <v>145</v>
      </c>
      <c r="AU687" s="254" t="s">
        <v>144</v>
      </c>
      <c r="AV687" s="14" t="s">
        <v>143</v>
      </c>
      <c r="AW687" s="14" t="s">
        <v>30</v>
      </c>
      <c r="AX687" s="14" t="s">
        <v>81</v>
      </c>
      <c r="AY687" s="254" t="s">
        <v>134</v>
      </c>
    </row>
    <row r="688" s="2" customFormat="1" ht="24.15" customHeight="1">
      <c r="A688" s="39"/>
      <c r="B688" s="40"/>
      <c r="C688" s="219" t="s">
        <v>677</v>
      </c>
      <c r="D688" s="219" t="s">
        <v>139</v>
      </c>
      <c r="E688" s="220" t="s">
        <v>304</v>
      </c>
      <c r="F688" s="221" t="s">
        <v>305</v>
      </c>
      <c r="G688" s="222" t="s">
        <v>279</v>
      </c>
      <c r="H688" s="223">
        <v>14.775</v>
      </c>
      <c r="I688" s="224"/>
      <c r="J688" s="225">
        <f>ROUND(I688*H688,2)</f>
        <v>0</v>
      </c>
      <c r="K688" s="221" t="s">
        <v>306</v>
      </c>
      <c r="L688" s="45"/>
      <c r="M688" s="226" t="s">
        <v>1</v>
      </c>
      <c r="N688" s="227" t="s">
        <v>38</v>
      </c>
      <c r="O688" s="92"/>
      <c r="P688" s="228">
        <f>O688*H688</f>
        <v>0</v>
      </c>
      <c r="Q688" s="228">
        <v>0</v>
      </c>
      <c r="R688" s="228">
        <f>Q688*H688</f>
        <v>0</v>
      </c>
      <c r="S688" s="228">
        <v>0</v>
      </c>
      <c r="T688" s="22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0" t="s">
        <v>202</v>
      </c>
      <c r="AT688" s="230" t="s">
        <v>139</v>
      </c>
      <c r="AU688" s="230" t="s">
        <v>144</v>
      </c>
      <c r="AY688" s="18" t="s">
        <v>134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8" t="s">
        <v>81</v>
      </c>
      <c r="BK688" s="231">
        <f>ROUND(I688*H688,2)</f>
        <v>0</v>
      </c>
      <c r="BL688" s="18" t="s">
        <v>202</v>
      </c>
      <c r="BM688" s="230" t="s">
        <v>958</v>
      </c>
    </row>
    <row r="689" s="2" customFormat="1">
      <c r="A689" s="39"/>
      <c r="B689" s="40"/>
      <c r="C689" s="41"/>
      <c r="D689" s="234" t="s">
        <v>192</v>
      </c>
      <c r="E689" s="41"/>
      <c r="F689" s="265" t="s">
        <v>308</v>
      </c>
      <c r="G689" s="41"/>
      <c r="H689" s="41"/>
      <c r="I689" s="266"/>
      <c r="J689" s="41"/>
      <c r="K689" s="41"/>
      <c r="L689" s="45"/>
      <c r="M689" s="267"/>
      <c r="N689" s="268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192</v>
      </c>
      <c r="AU689" s="18" t="s">
        <v>144</v>
      </c>
    </row>
    <row r="690" s="13" customFormat="1">
      <c r="A690" s="13"/>
      <c r="B690" s="232"/>
      <c r="C690" s="233"/>
      <c r="D690" s="234" t="s">
        <v>145</v>
      </c>
      <c r="E690" s="235" t="s">
        <v>1</v>
      </c>
      <c r="F690" s="236" t="s">
        <v>959</v>
      </c>
      <c r="G690" s="233"/>
      <c r="H690" s="237">
        <v>14.775</v>
      </c>
      <c r="I690" s="238"/>
      <c r="J690" s="233"/>
      <c r="K690" s="233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145</v>
      </c>
      <c r="AU690" s="243" t="s">
        <v>144</v>
      </c>
      <c r="AV690" s="13" t="s">
        <v>83</v>
      </c>
      <c r="AW690" s="13" t="s">
        <v>30</v>
      </c>
      <c r="AX690" s="13" t="s">
        <v>73</v>
      </c>
      <c r="AY690" s="243" t="s">
        <v>134</v>
      </c>
    </row>
    <row r="691" s="14" customFormat="1">
      <c r="A691" s="14"/>
      <c r="B691" s="244"/>
      <c r="C691" s="245"/>
      <c r="D691" s="234" t="s">
        <v>145</v>
      </c>
      <c r="E691" s="246" t="s">
        <v>1</v>
      </c>
      <c r="F691" s="247" t="s">
        <v>147</v>
      </c>
      <c r="G691" s="245"/>
      <c r="H691" s="248">
        <v>14.775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145</v>
      </c>
      <c r="AU691" s="254" t="s">
        <v>144</v>
      </c>
      <c r="AV691" s="14" t="s">
        <v>143</v>
      </c>
      <c r="AW691" s="14" t="s">
        <v>30</v>
      </c>
      <c r="AX691" s="14" t="s">
        <v>81</v>
      </c>
      <c r="AY691" s="254" t="s">
        <v>134</v>
      </c>
    </row>
    <row r="692" s="2" customFormat="1" ht="16.5" customHeight="1">
      <c r="A692" s="39"/>
      <c r="B692" s="40"/>
      <c r="C692" s="219" t="s">
        <v>960</v>
      </c>
      <c r="D692" s="219" t="s">
        <v>139</v>
      </c>
      <c r="E692" s="220" t="s">
        <v>311</v>
      </c>
      <c r="F692" s="221" t="s">
        <v>312</v>
      </c>
      <c r="G692" s="222" t="s">
        <v>233</v>
      </c>
      <c r="H692" s="223">
        <v>2.5819999999999999</v>
      </c>
      <c r="I692" s="224"/>
      <c r="J692" s="225">
        <f>ROUND(I692*H692,2)</f>
        <v>0</v>
      </c>
      <c r="K692" s="221" t="s">
        <v>1</v>
      </c>
      <c r="L692" s="45"/>
      <c r="M692" s="226" t="s">
        <v>1</v>
      </c>
      <c r="N692" s="227" t="s">
        <v>38</v>
      </c>
      <c r="O692" s="92"/>
      <c r="P692" s="228">
        <f>O692*H692</f>
        <v>0</v>
      </c>
      <c r="Q692" s="228">
        <v>0</v>
      </c>
      <c r="R692" s="228">
        <f>Q692*H692</f>
        <v>0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202</v>
      </c>
      <c r="AT692" s="230" t="s">
        <v>139</v>
      </c>
      <c r="AU692" s="230" t="s">
        <v>144</v>
      </c>
      <c r="AY692" s="18" t="s">
        <v>134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81</v>
      </c>
      <c r="BK692" s="231">
        <f>ROUND(I692*H692,2)</f>
        <v>0</v>
      </c>
      <c r="BL692" s="18" t="s">
        <v>202</v>
      </c>
      <c r="BM692" s="230" t="s">
        <v>961</v>
      </c>
    </row>
    <row r="693" s="13" customFormat="1">
      <c r="A693" s="13"/>
      <c r="B693" s="232"/>
      <c r="C693" s="233"/>
      <c r="D693" s="234" t="s">
        <v>145</v>
      </c>
      <c r="E693" s="235" t="s">
        <v>1</v>
      </c>
      <c r="F693" s="236" t="s">
        <v>962</v>
      </c>
      <c r="G693" s="233"/>
      <c r="H693" s="237">
        <v>1.4510000000000001</v>
      </c>
      <c r="I693" s="238"/>
      <c r="J693" s="233"/>
      <c r="K693" s="233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145</v>
      </c>
      <c r="AU693" s="243" t="s">
        <v>144</v>
      </c>
      <c r="AV693" s="13" t="s">
        <v>83</v>
      </c>
      <c r="AW693" s="13" t="s">
        <v>30</v>
      </c>
      <c r="AX693" s="13" t="s">
        <v>73</v>
      </c>
      <c r="AY693" s="243" t="s">
        <v>134</v>
      </c>
    </row>
    <row r="694" s="13" customFormat="1">
      <c r="A694" s="13"/>
      <c r="B694" s="232"/>
      <c r="C694" s="233"/>
      <c r="D694" s="234" t="s">
        <v>145</v>
      </c>
      <c r="E694" s="235" t="s">
        <v>1</v>
      </c>
      <c r="F694" s="236" t="s">
        <v>315</v>
      </c>
      <c r="G694" s="233"/>
      <c r="H694" s="237">
        <v>0.28299999999999997</v>
      </c>
      <c r="I694" s="238"/>
      <c r="J694" s="233"/>
      <c r="K694" s="233"/>
      <c r="L694" s="239"/>
      <c r="M694" s="240"/>
      <c r="N694" s="241"/>
      <c r="O694" s="241"/>
      <c r="P694" s="241"/>
      <c r="Q694" s="241"/>
      <c r="R694" s="241"/>
      <c r="S694" s="241"/>
      <c r="T694" s="24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3" t="s">
        <v>145</v>
      </c>
      <c r="AU694" s="243" t="s">
        <v>144</v>
      </c>
      <c r="AV694" s="13" t="s">
        <v>83</v>
      </c>
      <c r="AW694" s="13" t="s">
        <v>30</v>
      </c>
      <c r="AX694" s="13" t="s">
        <v>73</v>
      </c>
      <c r="AY694" s="243" t="s">
        <v>134</v>
      </c>
    </row>
    <row r="695" s="13" customFormat="1">
      <c r="A695" s="13"/>
      <c r="B695" s="232"/>
      <c r="C695" s="233"/>
      <c r="D695" s="234" t="s">
        <v>145</v>
      </c>
      <c r="E695" s="235" t="s">
        <v>1</v>
      </c>
      <c r="F695" s="236" t="s">
        <v>963</v>
      </c>
      <c r="G695" s="233"/>
      <c r="H695" s="237">
        <v>0.84799999999999998</v>
      </c>
      <c r="I695" s="238"/>
      <c r="J695" s="233"/>
      <c r="K695" s="233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145</v>
      </c>
      <c r="AU695" s="243" t="s">
        <v>144</v>
      </c>
      <c r="AV695" s="13" t="s">
        <v>83</v>
      </c>
      <c r="AW695" s="13" t="s">
        <v>30</v>
      </c>
      <c r="AX695" s="13" t="s">
        <v>73</v>
      </c>
      <c r="AY695" s="243" t="s">
        <v>134</v>
      </c>
    </row>
    <row r="696" s="14" customFormat="1">
      <c r="A696" s="14"/>
      <c r="B696" s="244"/>
      <c r="C696" s="245"/>
      <c r="D696" s="234" t="s">
        <v>145</v>
      </c>
      <c r="E696" s="246" t="s">
        <v>1</v>
      </c>
      <c r="F696" s="247" t="s">
        <v>147</v>
      </c>
      <c r="G696" s="245"/>
      <c r="H696" s="248">
        <v>2.5819999999999999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145</v>
      </c>
      <c r="AU696" s="254" t="s">
        <v>144</v>
      </c>
      <c r="AV696" s="14" t="s">
        <v>143</v>
      </c>
      <c r="AW696" s="14" t="s">
        <v>30</v>
      </c>
      <c r="AX696" s="14" t="s">
        <v>81</v>
      </c>
      <c r="AY696" s="254" t="s">
        <v>134</v>
      </c>
    </row>
    <row r="697" s="2" customFormat="1" ht="16.5" customHeight="1">
      <c r="A697" s="39"/>
      <c r="B697" s="40"/>
      <c r="C697" s="255" t="s">
        <v>679</v>
      </c>
      <c r="D697" s="255" t="s">
        <v>188</v>
      </c>
      <c r="E697" s="256" t="s">
        <v>317</v>
      </c>
      <c r="F697" s="257" t="s">
        <v>318</v>
      </c>
      <c r="G697" s="258" t="s">
        <v>279</v>
      </c>
      <c r="H697" s="259">
        <v>5.1639999999999997</v>
      </c>
      <c r="I697" s="260"/>
      <c r="J697" s="261">
        <f>ROUND(I697*H697,2)</f>
        <v>0</v>
      </c>
      <c r="K697" s="257" t="s">
        <v>243</v>
      </c>
      <c r="L697" s="262"/>
      <c r="M697" s="263" t="s">
        <v>1</v>
      </c>
      <c r="N697" s="264" t="s">
        <v>38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261</v>
      </c>
      <c r="AT697" s="230" t="s">
        <v>188</v>
      </c>
      <c r="AU697" s="230" t="s">
        <v>144</v>
      </c>
      <c r="AY697" s="18" t="s">
        <v>134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81</v>
      </c>
      <c r="BK697" s="231">
        <f>ROUND(I697*H697,2)</f>
        <v>0</v>
      </c>
      <c r="BL697" s="18" t="s">
        <v>202</v>
      </c>
      <c r="BM697" s="230" t="s">
        <v>964</v>
      </c>
    </row>
    <row r="698" s="2" customFormat="1">
      <c r="A698" s="39"/>
      <c r="B698" s="40"/>
      <c r="C698" s="41"/>
      <c r="D698" s="234" t="s">
        <v>192</v>
      </c>
      <c r="E698" s="41"/>
      <c r="F698" s="265" t="s">
        <v>320</v>
      </c>
      <c r="G698" s="41"/>
      <c r="H698" s="41"/>
      <c r="I698" s="266"/>
      <c r="J698" s="41"/>
      <c r="K698" s="41"/>
      <c r="L698" s="45"/>
      <c r="M698" s="267"/>
      <c r="N698" s="268"/>
      <c r="O698" s="92"/>
      <c r="P698" s="92"/>
      <c r="Q698" s="92"/>
      <c r="R698" s="92"/>
      <c r="S698" s="92"/>
      <c r="T698" s="93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T698" s="18" t="s">
        <v>192</v>
      </c>
      <c r="AU698" s="18" t="s">
        <v>144</v>
      </c>
    </row>
    <row r="699" s="13" customFormat="1">
      <c r="A699" s="13"/>
      <c r="B699" s="232"/>
      <c r="C699" s="233"/>
      <c r="D699" s="234" t="s">
        <v>145</v>
      </c>
      <c r="E699" s="235" t="s">
        <v>1</v>
      </c>
      <c r="F699" s="236" t="s">
        <v>965</v>
      </c>
      <c r="G699" s="233"/>
      <c r="H699" s="237">
        <v>5.1639999999999997</v>
      </c>
      <c r="I699" s="238"/>
      <c r="J699" s="233"/>
      <c r="K699" s="233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145</v>
      </c>
      <c r="AU699" s="243" t="s">
        <v>144</v>
      </c>
      <c r="AV699" s="13" t="s">
        <v>83</v>
      </c>
      <c r="AW699" s="13" t="s">
        <v>30</v>
      </c>
      <c r="AX699" s="13" t="s">
        <v>73</v>
      </c>
      <c r="AY699" s="243" t="s">
        <v>134</v>
      </c>
    </row>
    <row r="700" s="14" customFormat="1">
      <c r="A700" s="14"/>
      <c r="B700" s="244"/>
      <c r="C700" s="245"/>
      <c r="D700" s="234" t="s">
        <v>145</v>
      </c>
      <c r="E700" s="246" t="s">
        <v>1</v>
      </c>
      <c r="F700" s="247" t="s">
        <v>147</v>
      </c>
      <c r="G700" s="245"/>
      <c r="H700" s="248">
        <v>5.1639999999999997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145</v>
      </c>
      <c r="AU700" s="254" t="s">
        <v>144</v>
      </c>
      <c r="AV700" s="14" t="s">
        <v>143</v>
      </c>
      <c r="AW700" s="14" t="s">
        <v>30</v>
      </c>
      <c r="AX700" s="14" t="s">
        <v>81</v>
      </c>
      <c r="AY700" s="254" t="s">
        <v>134</v>
      </c>
    </row>
    <row r="701" s="2" customFormat="1" ht="16.5" customHeight="1">
      <c r="A701" s="39"/>
      <c r="B701" s="40"/>
      <c r="C701" s="219" t="s">
        <v>966</v>
      </c>
      <c r="D701" s="219" t="s">
        <v>139</v>
      </c>
      <c r="E701" s="220" t="s">
        <v>323</v>
      </c>
      <c r="F701" s="221" t="s">
        <v>324</v>
      </c>
      <c r="G701" s="222" t="s">
        <v>233</v>
      </c>
      <c r="H701" s="223">
        <v>1.256</v>
      </c>
      <c r="I701" s="224"/>
      <c r="J701" s="225">
        <f>ROUND(I701*H701,2)</f>
        <v>0</v>
      </c>
      <c r="K701" s="221" t="s">
        <v>1</v>
      </c>
      <c r="L701" s="45"/>
      <c r="M701" s="226" t="s">
        <v>1</v>
      </c>
      <c r="N701" s="227" t="s">
        <v>38</v>
      </c>
      <c r="O701" s="92"/>
      <c r="P701" s="228">
        <f>O701*H701</f>
        <v>0</v>
      </c>
      <c r="Q701" s="228">
        <v>0</v>
      </c>
      <c r="R701" s="228">
        <f>Q701*H701</f>
        <v>0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202</v>
      </c>
      <c r="AT701" s="230" t="s">
        <v>139</v>
      </c>
      <c r="AU701" s="230" t="s">
        <v>144</v>
      </c>
      <c r="AY701" s="18" t="s">
        <v>134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81</v>
      </c>
      <c r="BK701" s="231">
        <f>ROUND(I701*H701,2)</f>
        <v>0</v>
      </c>
      <c r="BL701" s="18" t="s">
        <v>202</v>
      </c>
      <c r="BM701" s="230" t="s">
        <v>967</v>
      </c>
    </row>
    <row r="702" s="13" customFormat="1">
      <c r="A702" s="13"/>
      <c r="B702" s="232"/>
      <c r="C702" s="233"/>
      <c r="D702" s="234" t="s">
        <v>145</v>
      </c>
      <c r="E702" s="235" t="s">
        <v>1</v>
      </c>
      <c r="F702" s="236" t="s">
        <v>968</v>
      </c>
      <c r="G702" s="233"/>
      <c r="H702" s="237">
        <v>1.256</v>
      </c>
      <c r="I702" s="238"/>
      <c r="J702" s="233"/>
      <c r="K702" s="233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145</v>
      </c>
      <c r="AU702" s="243" t="s">
        <v>144</v>
      </c>
      <c r="AV702" s="13" t="s">
        <v>83</v>
      </c>
      <c r="AW702" s="13" t="s">
        <v>30</v>
      </c>
      <c r="AX702" s="13" t="s">
        <v>73</v>
      </c>
      <c r="AY702" s="243" t="s">
        <v>134</v>
      </c>
    </row>
    <row r="703" s="14" customFormat="1">
      <c r="A703" s="14"/>
      <c r="B703" s="244"/>
      <c r="C703" s="245"/>
      <c r="D703" s="234" t="s">
        <v>145</v>
      </c>
      <c r="E703" s="246" t="s">
        <v>1</v>
      </c>
      <c r="F703" s="247" t="s">
        <v>147</v>
      </c>
      <c r="G703" s="245"/>
      <c r="H703" s="248">
        <v>1.256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145</v>
      </c>
      <c r="AU703" s="254" t="s">
        <v>144</v>
      </c>
      <c r="AV703" s="14" t="s">
        <v>143</v>
      </c>
      <c r="AW703" s="14" t="s">
        <v>30</v>
      </c>
      <c r="AX703" s="14" t="s">
        <v>81</v>
      </c>
      <c r="AY703" s="254" t="s">
        <v>134</v>
      </c>
    </row>
    <row r="704" s="2" customFormat="1" ht="16.5" customHeight="1">
      <c r="A704" s="39"/>
      <c r="B704" s="40"/>
      <c r="C704" s="255" t="s">
        <v>393</v>
      </c>
      <c r="D704" s="255" t="s">
        <v>188</v>
      </c>
      <c r="E704" s="256" t="s">
        <v>328</v>
      </c>
      <c r="F704" s="257" t="s">
        <v>329</v>
      </c>
      <c r="G704" s="258" t="s">
        <v>233</v>
      </c>
      <c r="H704" s="259">
        <v>1.256</v>
      </c>
      <c r="I704" s="260"/>
      <c r="J704" s="261">
        <f>ROUND(I704*H704,2)</f>
        <v>0</v>
      </c>
      <c r="K704" s="257" t="s">
        <v>1</v>
      </c>
      <c r="L704" s="262"/>
      <c r="M704" s="263" t="s">
        <v>1</v>
      </c>
      <c r="N704" s="264" t="s">
        <v>38</v>
      </c>
      <c r="O704" s="92"/>
      <c r="P704" s="228">
        <f>O704*H704</f>
        <v>0</v>
      </c>
      <c r="Q704" s="228">
        <v>0</v>
      </c>
      <c r="R704" s="228">
        <f>Q704*H704</f>
        <v>0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261</v>
      </c>
      <c r="AT704" s="230" t="s">
        <v>188</v>
      </c>
      <c r="AU704" s="230" t="s">
        <v>144</v>
      </c>
      <c r="AY704" s="18" t="s">
        <v>134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81</v>
      </c>
      <c r="BK704" s="231">
        <f>ROUND(I704*H704,2)</f>
        <v>0</v>
      </c>
      <c r="BL704" s="18" t="s">
        <v>202</v>
      </c>
      <c r="BM704" s="230" t="s">
        <v>969</v>
      </c>
    </row>
    <row r="705" s="13" customFormat="1">
      <c r="A705" s="13"/>
      <c r="B705" s="232"/>
      <c r="C705" s="233"/>
      <c r="D705" s="234" t="s">
        <v>145</v>
      </c>
      <c r="E705" s="235" t="s">
        <v>1</v>
      </c>
      <c r="F705" s="236" t="s">
        <v>968</v>
      </c>
      <c r="G705" s="233"/>
      <c r="H705" s="237">
        <v>1.256</v>
      </c>
      <c r="I705" s="238"/>
      <c r="J705" s="233"/>
      <c r="K705" s="233"/>
      <c r="L705" s="239"/>
      <c r="M705" s="240"/>
      <c r="N705" s="241"/>
      <c r="O705" s="241"/>
      <c r="P705" s="241"/>
      <c r="Q705" s="241"/>
      <c r="R705" s="241"/>
      <c r="S705" s="241"/>
      <c r="T705" s="24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3" t="s">
        <v>145</v>
      </c>
      <c r="AU705" s="243" t="s">
        <v>144</v>
      </c>
      <c r="AV705" s="13" t="s">
        <v>83</v>
      </c>
      <c r="AW705" s="13" t="s">
        <v>30</v>
      </c>
      <c r="AX705" s="13" t="s">
        <v>73</v>
      </c>
      <c r="AY705" s="243" t="s">
        <v>134</v>
      </c>
    </row>
    <row r="706" s="14" customFormat="1">
      <c r="A706" s="14"/>
      <c r="B706" s="244"/>
      <c r="C706" s="245"/>
      <c r="D706" s="234" t="s">
        <v>145</v>
      </c>
      <c r="E706" s="246" t="s">
        <v>1</v>
      </c>
      <c r="F706" s="247" t="s">
        <v>147</v>
      </c>
      <c r="G706" s="245"/>
      <c r="H706" s="248">
        <v>1.256</v>
      </c>
      <c r="I706" s="249"/>
      <c r="J706" s="245"/>
      <c r="K706" s="245"/>
      <c r="L706" s="250"/>
      <c r="M706" s="251"/>
      <c r="N706" s="252"/>
      <c r="O706" s="252"/>
      <c r="P706" s="252"/>
      <c r="Q706" s="252"/>
      <c r="R706" s="252"/>
      <c r="S706" s="252"/>
      <c r="T706" s="253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4" t="s">
        <v>145</v>
      </c>
      <c r="AU706" s="254" t="s">
        <v>144</v>
      </c>
      <c r="AV706" s="14" t="s">
        <v>143</v>
      </c>
      <c r="AW706" s="14" t="s">
        <v>30</v>
      </c>
      <c r="AX706" s="14" t="s">
        <v>81</v>
      </c>
      <c r="AY706" s="254" t="s">
        <v>134</v>
      </c>
    </row>
    <row r="707" s="2" customFormat="1" ht="24.15" customHeight="1">
      <c r="A707" s="39"/>
      <c r="B707" s="40"/>
      <c r="C707" s="219" t="s">
        <v>970</v>
      </c>
      <c r="D707" s="219" t="s">
        <v>139</v>
      </c>
      <c r="E707" s="220" t="s">
        <v>332</v>
      </c>
      <c r="F707" s="221" t="s">
        <v>333</v>
      </c>
      <c r="G707" s="222" t="s">
        <v>279</v>
      </c>
      <c r="H707" s="223">
        <v>100.8</v>
      </c>
      <c r="I707" s="224"/>
      <c r="J707" s="225">
        <f>ROUND(I707*H707,2)</f>
        <v>0</v>
      </c>
      <c r="K707" s="221" t="s">
        <v>243</v>
      </c>
      <c r="L707" s="45"/>
      <c r="M707" s="226" t="s">
        <v>1</v>
      </c>
      <c r="N707" s="227" t="s">
        <v>38</v>
      </c>
      <c r="O707" s="92"/>
      <c r="P707" s="228">
        <f>O707*H707</f>
        <v>0</v>
      </c>
      <c r="Q707" s="228">
        <v>0</v>
      </c>
      <c r="R707" s="228">
        <f>Q707*H707</f>
        <v>0</v>
      </c>
      <c r="S707" s="228">
        <v>0</v>
      </c>
      <c r="T707" s="229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0" t="s">
        <v>202</v>
      </c>
      <c r="AT707" s="230" t="s">
        <v>139</v>
      </c>
      <c r="AU707" s="230" t="s">
        <v>144</v>
      </c>
      <c r="AY707" s="18" t="s">
        <v>134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8" t="s">
        <v>81</v>
      </c>
      <c r="BK707" s="231">
        <f>ROUND(I707*H707,2)</f>
        <v>0</v>
      </c>
      <c r="BL707" s="18" t="s">
        <v>202</v>
      </c>
      <c r="BM707" s="230" t="s">
        <v>971</v>
      </c>
    </row>
    <row r="708" s="13" customFormat="1">
      <c r="A708" s="13"/>
      <c r="B708" s="232"/>
      <c r="C708" s="233"/>
      <c r="D708" s="234" t="s">
        <v>145</v>
      </c>
      <c r="E708" s="235" t="s">
        <v>1</v>
      </c>
      <c r="F708" s="236" t="s">
        <v>972</v>
      </c>
      <c r="G708" s="233"/>
      <c r="H708" s="237">
        <v>100.8</v>
      </c>
      <c r="I708" s="238"/>
      <c r="J708" s="233"/>
      <c r="K708" s="233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145</v>
      </c>
      <c r="AU708" s="243" t="s">
        <v>144</v>
      </c>
      <c r="AV708" s="13" t="s">
        <v>83</v>
      </c>
      <c r="AW708" s="13" t="s">
        <v>30</v>
      </c>
      <c r="AX708" s="13" t="s">
        <v>73</v>
      </c>
      <c r="AY708" s="243" t="s">
        <v>134</v>
      </c>
    </row>
    <row r="709" s="14" customFormat="1">
      <c r="A709" s="14"/>
      <c r="B709" s="244"/>
      <c r="C709" s="245"/>
      <c r="D709" s="234" t="s">
        <v>145</v>
      </c>
      <c r="E709" s="246" t="s">
        <v>1</v>
      </c>
      <c r="F709" s="247" t="s">
        <v>147</v>
      </c>
      <c r="G709" s="245"/>
      <c r="H709" s="248">
        <v>100.8</v>
      </c>
      <c r="I709" s="249"/>
      <c r="J709" s="245"/>
      <c r="K709" s="245"/>
      <c r="L709" s="250"/>
      <c r="M709" s="251"/>
      <c r="N709" s="252"/>
      <c r="O709" s="252"/>
      <c r="P709" s="252"/>
      <c r="Q709" s="252"/>
      <c r="R709" s="252"/>
      <c r="S709" s="252"/>
      <c r="T709" s="25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4" t="s">
        <v>145</v>
      </c>
      <c r="AU709" s="254" t="s">
        <v>144</v>
      </c>
      <c r="AV709" s="14" t="s">
        <v>143</v>
      </c>
      <c r="AW709" s="14" t="s">
        <v>30</v>
      </c>
      <c r="AX709" s="14" t="s">
        <v>81</v>
      </c>
      <c r="AY709" s="254" t="s">
        <v>134</v>
      </c>
    </row>
    <row r="710" s="2" customFormat="1" ht="16.5" customHeight="1">
      <c r="A710" s="39"/>
      <c r="B710" s="40"/>
      <c r="C710" s="219" t="s">
        <v>681</v>
      </c>
      <c r="D710" s="219" t="s">
        <v>139</v>
      </c>
      <c r="E710" s="220" t="s">
        <v>557</v>
      </c>
      <c r="F710" s="221" t="s">
        <v>558</v>
      </c>
      <c r="G710" s="222" t="s">
        <v>559</v>
      </c>
      <c r="H710" s="223">
        <v>1</v>
      </c>
      <c r="I710" s="224"/>
      <c r="J710" s="225">
        <f>ROUND(I710*H710,2)</f>
        <v>0</v>
      </c>
      <c r="K710" s="221" t="s">
        <v>1</v>
      </c>
      <c r="L710" s="45"/>
      <c r="M710" s="226" t="s">
        <v>1</v>
      </c>
      <c r="N710" s="227" t="s">
        <v>38</v>
      </c>
      <c r="O710" s="92"/>
      <c r="P710" s="228">
        <f>O710*H710</f>
        <v>0</v>
      </c>
      <c r="Q710" s="228">
        <v>0</v>
      </c>
      <c r="R710" s="228">
        <f>Q710*H710</f>
        <v>0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202</v>
      </c>
      <c r="AT710" s="230" t="s">
        <v>139</v>
      </c>
      <c r="AU710" s="230" t="s">
        <v>144</v>
      </c>
      <c r="AY710" s="18" t="s">
        <v>134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81</v>
      </c>
      <c r="BK710" s="231">
        <f>ROUND(I710*H710,2)</f>
        <v>0</v>
      </c>
      <c r="BL710" s="18" t="s">
        <v>202</v>
      </c>
      <c r="BM710" s="230" t="s">
        <v>973</v>
      </c>
    </row>
    <row r="711" s="2" customFormat="1" ht="21.75" customHeight="1">
      <c r="A711" s="39"/>
      <c r="B711" s="40"/>
      <c r="C711" s="219" t="s">
        <v>974</v>
      </c>
      <c r="D711" s="219" t="s">
        <v>139</v>
      </c>
      <c r="E711" s="220" t="s">
        <v>562</v>
      </c>
      <c r="F711" s="221" t="s">
        <v>563</v>
      </c>
      <c r="G711" s="222" t="s">
        <v>150</v>
      </c>
      <c r="H711" s="223">
        <v>2</v>
      </c>
      <c r="I711" s="224"/>
      <c r="J711" s="225">
        <f>ROUND(I711*H711,2)</f>
        <v>0</v>
      </c>
      <c r="K711" s="221" t="s">
        <v>1</v>
      </c>
      <c r="L711" s="45"/>
      <c r="M711" s="226" t="s">
        <v>1</v>
      </c>
      <c r="N711" s="227" t="s">
        <v>38</v>
      </c>
      <c r="O711" s="92"/>
      <c r="P711" s="228">
        <f>O711*H711</f>
        <v>0</v>
      </c>
      <c r="Q711" s="228">
        <v>0</v>
      </c>
      <c r="R711" s="228">
        <f>Q711*H711</f>
        <v>0</v>
      </c>
      <c r="S711" s="228">
        <v>0</v>
      </c>
      <c r="T711" s="22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0" t="s">
        <v>202</v>
      </c>
      <c r="AT711" s="230" t="s">
        <v>139</v>
      </c>
      <c r="AU711" s="230" t="s">
        <v>144</v>
      </c>
      <c r="AY711" s="18" t="s">
        <v>134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8" t="s">
        <v>81</v>
      </c>
      <c r="BK711" s="231">
        <f>ROUND(I711*H711,2)</f>
        <v>0</v>
      </c>
      <c r="BL711" s="18" t="s">
        <v>202</v>
      </c>
      <c r="BM711" s="230" t="s">
        <v>975</v>
      </c>
    </row>
    <row r="712" s="13" customFormat="1">
      <c r="A712" s="13"/>
      <c r="B712" s="232"/>
      <c r="C712" s="233"/>
      <c r="D712" s="234" t="s">
        <v>145</v>
      </c>
      <c r="E712" s="235" t="s">
        <v>1</v>
      </c>
      <c r="F712" s="236" t="s">
        <v>976</v>
      </c>
      <c r="G712" s="233"/>
      <c r="H712" s="237">
        <v>2</v>
      </c>
      <c r="I712" s="238"/>
      <c r="J712" s="233"/>
      <c r="K712" s="233"/>
      <c r="L712" s="239"/>
      <c r="M712" s="240"/>
      <c r="N712" s="241"/>
      <c r="O712" s="241"/>
      <c r="P712" s="241"/>
      <c r="Q712" s="241"/>
      <c r="R712" s="241"/>
      <c r="S712" s="241"/>
      <c r="T712" s="24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3" t="s">
        <v>145</v>
      </c>
      <c r="AU712" s="243" t="s">
        <v>144</v>
      </c>
      <c r="AV712" s="13" t="s">
        <v>83</v>
      </c>
      <c r="AW712" s="13" t="s">
        <v>30</v>
      </c>
      <c r="AX712" s="13" t="s">
        <v>73</v>
      </c>
      <c r="AY712" s="243" t="s">
        <v>134</v>
      </c>
    </row>
    <row r="713" s="14" customFormat="1">
      <c r="A713" s="14"/>
      <c r="B713" s="244"/>
      <c r="C713" s="245"/>
      <c r="D713" s="234" t="s">
        <v>145</v>
      </c>
      <c r="E713" s="246" t="s">
        <v>1</v>
      </c>
      <c r="F713" s="247" t="s">
        <v>147</v>
      </c>
      <c r="G713" s="245"/>
      <c r="H713" s="248">
        <v>2</v>
      </c>
      <c r="I713" s="249"/>
      <c r="J713" s="245"/>
      <c r="K713" s="245"/>
      <c r="L713" s="250"/>
      <c r="M713" s="251"/>
      <c r="N713" s="252"/>
      <c r="O713" s="252"/>
      <c r="P713" s="252"/>
      <c r="Q713" s="252"/>
      <c r="R713" s="252"/>
      <c r="S713" s="252"/>
      <c r="T713" s="25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4" t="s">
        <v>145</v>
      </c>
      <c r="AU713" s="254" t="s">
        <v>144</v>
      </c>
      <c r="AV713" s="14" t="s">
        <v>143</v>
      </c>
      <c r="AW713" s="14" t="s">
        <v>30</v>
      </c>
      <c r="AX713" s="14" t="s">
        <v>81</v>
      </c>
      <c r="AY713" s="254" t="s">
        <v>134</v>
      </c>
    </row>
    <row r="714" s="2" customFormat="1" ht="16.5" customHeight="1">
      <c r="A714" s="39"/>
      <c r="B714" s="40"/>
      <c r="C714" s="255" t="s">
        <v>687</v>
      </c>
      <c r="D714" s="255" t="s">
        <v>188</v>
      </c>
      <c r="E714" s="256" t="s">
        <v>337</v>
      </c>
      <c r="F714" s="257" t="s">
        <v>338</v>
      </c>
      <c r="G714" s="258" t="s">
        <v>142</v>
      </c>
      <c r="H714" s="259">
        <v>19</v>
      </c>
      <c r="I714" s="260"/>
      <c r="J714" s="261">
        <f>ROUND(I714*H714,2)</f>
        <v>0</v>
      </c>
      <c r="K714" s="257" t="s">
        <v>1</v>
      </c>
      <c r="L714" s="262"/>
      <c r="M714" s="263" t="s">
        <v>1</v>
      </c>
      <c r="N714" s="264" t="s">
        <v>38</v>
      </c>
      <c r="O714" s="92"/>
      <c r="P714" s="228">
        <f>O714*H714</f>
        <v>0</v>
      </c>
      <c r="Q714" s="228">
        <v>0</v>
      </c>
      <c r="R714" s="228">
        <f>Q714*H714</f>
        <v>0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261</v>
      </c>
      <c r="AT714" s="230" t="s">
        <v>188</v>
      </c>
      <c r="AU714" s="230" t="s">
        <v>144</v>
      </c>
      <c r="AY714" s="18" t="s">
        <v>134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81</v>
      </c>
      <c r="BK714" s="231">
        <f>ROUND(I714*H714,2)</f>
        <v>0</v>
      </c>
      <c r="BL714" s="18" t="s">
        <v>202</v>
      </c>
      <c r="BM714" s="230" t="s">
        <v>977</v>
      </c>
    </row>
    <row r="715" s="13" customFormat="1">
      <c r="A715" s="13"/>
      <c r="B715" s="232"/>
      <c r="C715" s="233"/>
      <c r="D715" s="234" t="s">
        <v>145</v>
      </c>
      <c r="E715" s="235" t="s">
        <v>1</v>
      </c>
      <c r="F715" s="236" t="s">
        <v>978</v>
      </c>
      <c r="G715" s="233"/>
      <c r="H715" s="237">
        <v>16</v>
      </c>
      <c r="I715" s="238"/>
      <c r="J715" s="233"/>
      <c r="K715" s="233"/>
      <c r="L715" s="239"/>
      <c r="M715" s="240"/>
      <c r="N715" s="241"/>
      <c r="O715" s="241"/>
      <c r="P715" s="241"/>
      <c r="Q715" s="241"/>
      <c r="R715" s="241"/>
      <c r="S715" s="241"/>
      <c r="T715" s="24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3" t="s">
        <v>145</v>
      </c>
      <c r="AU715" s="243" t="s">
        <v>144</v>
      </c>
      <c r="AV715" s="13" t="s">
        <v>83</v>
      </c>
      <c r="AW715" s="13" t="s">
        <v>30</v>
      </c>
      <c r="AX715" s="13" t="s">
        <v>73</v>
      </c>
      <c r="AY715" s="243" t="s">
        <v>134</v>
      </c>
    </row>
    <row r="716" s="13" customFormat="1">
      <c r="A716" s="13"/>
      <c r="B716" s="232"/>
      <c r="C716" s="233"/>
      <c r="D716" s="234" t="s">
        <v>145</v>
      </c>
      <c r="E716" s="235" t="s">
        <v>1</v>
      </c>
      <c r="F716" s="236" t="s">
        <v>340</v>
      </c>
      <c r="G716" s="233"/>
      <c r="H716" s="237">
        <v>3</v>
      </c>
      <c r="I716" s="238"/>
      <c r="J716" s="233"/>
      <c r="K716" s="233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145</v>
      </c>
      <c r="AU716" s="243" t="s">
        <v>144</v>
      </c>
      <c r="AV716" s="13" t="s">
        <v>83</v>
      </c>
      <c r="AW716" s="13" t="s">
        <v>30</v>
      </c>
      <c r="AX716" s="13" t="s">
        <v>73</v>
      </c>
      <c r="AY716" s="243" t="s">
        <v>134</v>
      </c>
    </row>
    <row r="717" s="14" customFormat="1">
      <c r="A717" s="14"/>
      <c r="B717" s="244"/>
      <c r="C717" s="245"/>
      <c r="D717" s="234" t="s">
        <v>145</v>
      </c>
      <c r="E717" s="246" t="s">
        <v>1</v>
      </c>
      <c r="F717" s="247" t="s">
        <v>147</v>
      </c>
      <c r="G717" s="245"/>
      <c r="H717" s="248">
        <v>19</v>
      </c>
      <c r="I717" s="249"/>
      <c r="J717" s="245"/>
      <c r="K717" s="245"/>
      <c r="L717" s="250"/>
      <c r="M717" s="251"/>
      <c r="N717" s="252"/>
      <c r="O717" s="252"/>
      <c r="P717" s="252"/>
      <c r="Q717" s="252"/>
      <c r="R717" s="252"/>
      <c r="S717" s="252"/>
      <c r="T717" s="253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4" t="s">
        <v>145</v>
      </c>
      <c r="AU717" s="254" t="s">
        <v>144</v>
      </c>
      <c r="AV717" s="14" t="s">
        <v>143</v>
      </c>
      <c r="AW717" s="14" t="s">
        <v>30</v>
      </c>
      <c r="AX717" s="14" t="s">
        <v>81</v>
      </c>
      <c r="AY717" s="254" t="s">
        <v>134</v>
      </c>
    </row>
    <row r="718" s="2" customFormat="1" ht="16.5" customHeight="1">
      <c r="A718" s="39"/>
      <c r="B718" s="40"/>
      <c r="C718" s="219" t="s">
        <v>979</v>
      </c>
      <c r="D718" s="219" t="s">
        <v>139</v>
      </c>
      <c r="E718" s="220" t="s">
        <v>569</v>
      </c>
      <c r="F718" s="221" t="s">
        <v>570</v>
      </c>
      <c r="G718" s="222" t="s">
        <v>233</v>
      </c>
      <c r="H718" s="223">
        <v>0.66600000000000004</v>
      </c>
      <c r="I718" s="224"/>
      <c r="J718" s="225">
        <f>ROUND(I718*H718,2)</f>
        <v>0</v>
      </c>
      <c r="K718" s="221" t="s">
        <v>1</v>
      </c>
      <c r="L718" s="45"/>
      <c r="M718" s="226" t="s">
        <v>1</v>
      </c>
      <c r="N718" s="227" t="s">
        <v>38</v>
      </c>
      <c r="O718" s="92"/>
      <c r="P718" s="228">
        <f>O718*H718</f>
        <v>0</v>
      </c>
      <c r="Q718" s="228">
        <v>0</v>
      </c>
      <c r="R718" s="228">
        <f>Q718*H718</f>
        <v>0</v>
      </c>
      <c r="S718" s="228">
        <v>0</v>
      </c>
      <c r="T718" s="22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0" t="s">
        <v>202</v>
      </c>
      <c r="AT718" s="230" t="s">
        <v>139</v>
      </c>
      <c r="AU718" s="230" t="s">
        <v>144</v>
      </c>
      <c r="AY718" s="18" t="s">
        <v>134</v>
      </c>
      <c r="BE718" s="231">
        <f>IF(N718="základní",J718,0)</f>
        <v>0</v>
      </c>
      <c r="BF718" s="231">
        <f>IF(N718="snížená",J718,0)</f>
        <v>0</v>
      </c>
      <c r="BG718" s="231">
        <f>IF(N718="zákl. přenesená",J718,0)</f>
        <v>0</v>
      </c>
      <c r="BH718" s="231">
        <f>IF(N718="sníž. přenesená",J718,0)</f>
        <v>0</v>
      </c>
      <c r="BI718" s="231">
        <f>IF(N718="nulová",J718,0)</f>
        <v>0</v>
      </c>
      <c r="BJ718" s="18" t="s">
        <v>81</v>
      </c>
      <c r="BK718" s="231">
        <f>ROUND(I718*H718,2)</f>
        <v>0</v>
      </c>
      <c r="BL718" s="18" t="s">
        <v>202</v>
      </c>
      <c r="BM718" s="230" t="s">
        <v>980</v>
      </c>
    </row>
    <row r="719" s="13" customFormat="1">
      <c r="A719" s="13"/>
      <c r="B719" s="232"/>
      <c r="C719" s="233"/>
      <c r="D719" s="234" t="s">
        <v>145</v>
      </c>
      <c r="E719" s="235" t="s">
        <v>1</v>
      </c>
      <c r="F719" s="236" t="s">
        <v>981</v>
      </c>
      <c r="G719" s="233"/>
      <c r="H719" s="237">
        <v>0.113</v>
      </c>
      <c r="I719" s="238"/>
      <c r="J719" s="233"/>
      <c r="K719" s="233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145</v>
      </c>
      <c r="AU719" s="243" t="s">
        <v>144</v>
      </c>
      <c r="AV719" s="13" t="s">
        <v>83</v>
      </c>
      <c r="AW719" s="13" t="s">
        <v>30</v>
      </c>
      <c r="AX719" s="13" t="s">
        <v>73</v>
      </c>
      <c r="AY719" s="243" t="s">
        <v>134</v>
      </c>
    </row>
    <row r="720" s="13" customFormat="1">
      <c r="A720" s="13"/>
      <c r="B720" s="232"/>
      <c r="C720" s="233"/>
      <c r="D720" s="234" t="s">
        <v>145</v>
      </c>
      <c r="E720" s="235" t="s">
        <v>1</v>
      </c>
      <c r="F720" s="236" t="s">
        <v>982</v>
      </c>
      <c r="G720" s="233"/>
      <c r="H720" s="237">
        <v>0.55300000000000005</v>
      </c>
      <c r="I720" s="238"/>
      <c r="J720" s="233"/>
      <c r="K720" s="233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145</v>
      </c>
      <c r="AU720" s="243" t="s">
        <v>144</v>
      </c>
      <c r="AV720" s="13" t="s">
        <v>83</v>
      </c>
      <c r="AW720" s="13" t="s">
        <v>30</v>
      </c>
      <c r="AX720" s="13" t="s">
        <v>73</v>
      </c>
      <c r="AY720" s="243" t="s">
        <v>134</v>
      </c>
    </row>
    <row r="721" s="14" customFormat="1">
      <c r="A721" s="14"/>
      <c r="B721" s="244"/>
      <c r="C721" s="245"/>
      <c r="D721" s="234" t="s">
        <v>145</v>
      </c>
      <c r="E721" s="246" t="s">
        <v>1</v>
      </c>
      <c r="F721" s="247" t="s">
        <v>147</v>
      </c>
      <c r="G721" s="245"/>
      <c r="H721" s="248">
        <v>0.66600000000000004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145</v>
      </c>
      <c r="AU721" s="254" t="s">
        <v>144</v>
      </c>
      <c r="AV721" s="14" t="s">
        <v>143</v>
      </c>
      <c r="AW721" s="14" t="s">
        <v>30</v>
      </c>
      <c r="AX721" s="14" t="s">
        <v>81</v>
      </c>
      <c r="AY721" s="254" t="s">
        <v>134</v>
      </c>
    </row>
    <row r="722" s="2" customFormat="1" ht="16.5" customHeight="1">
      <c r="A722" s="39"/>
      <c r="B722" s="40"/>
      <c r="C722" s="255" t="s">
        <v>691</v>
      </c>
      <c r="D722" s="255" t="s">
        <v>188</v>
      </c>
      <c r="E722" s="256" t="s">
        <v>574</v>
      </c>
      <c r="F722" s="257" t="s">
        <v>575</v>
      </c>
      <c r="G722" s="258" t="s">
        <v>233</v>
      </c>
      <c r="H722" s="259">
        <v>0.66600000000000004</v>
      </c>
      <c r="I722" s="260"/>
      <c r="J722" s="261">
        <f>ROUND(I722*H722,2)</f>
        <v>0</v>
      </c>
      <c r="K722" s="257" t="s">
        <v>1</v>
      </c>
      <c r="L722" s="262"/>
      <c r="M722" s="263" t="s">
        <v>1</v>
      </c>
      <c r="N722" s="264" t="s">
        <v>38</v>
      </c>
      <c r="O722" s="92"/>
      <c r="P722" s="228">
        <f>O722*H722</f>
        <v>0</v>
      </c>
      <c r="Q722" s="228">
        <v>0</v>
      </c>
      <c r="R722" s="228">
        <f>Q722*H722</f>
        <v>0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261</v>
      </c>
      <c r="AT722" s="230" t="s">
        <v>188</v>
      </c>
      <c r="AU722" s="230" t="s">
        <v>144</v>
      </c>
      <c r="AY722" s="18" t="s">
        <v>134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81</v>
      </c>
      <c r="BK722" s="231">
        <f>ROUND(I722*H722,2)</f>
        <v>0</v>
      </c>
      <c r="BL722" s="18" t="s">
        <v>202</v>
      </c>
      <c r="BM722" s="230" t="s">
        <v>983</v>
      </c>
    </row>
    <row r="723" s="13" customFormat="1">
      <c r="A723" s="13"/>
      <c r="B723" s="232"/>
      <c r="C723" s="233"/>
      <c r="D723" s="234" t="s">
        <v>145</v>
      </c>
      <c r="E723" s="235" t="s">
        <v>1</v>
      </c>
      <c r="F723" s="236" t="s">
        <v>981</v>
      </c>
      <c r="G723" s="233"/>
      <c r="H723" s="237">
        <v>0.113</v>
      </c>
      <c r="I723" s="238"/>
      <c r="J723" s="233"/>
      <c r="K723" s="233"/>
      <c r="L723" s="239"/>
      <c r="M723" s="240"/>
      <c r="N723" s="241"/>
      <c r="O723" s="241"/>
      <c r="P723" s="241"/>
      <c r="Q723" s="241"/>
      <c r="R723" s="241"/>
      <c r="S723" s="241"/>
      <c r="T723" s="24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3" t="s">
        <v>145</v>
      </c>
      <c r="AU723" s="243" t="s">
        <v>144</v>
      </c>
      <c r="AV723" s="13" t="s">
        <v>83</v>
      </c>
      <c r="AW723" s="13" t="s">
        <v>30</v>
      </c>
      <c r="AX723" s="13" t="s">
        <v>73</v>
      </c>
      <c r="AY723" s="243" t="s">
        <v>134</v>
      </c>
    </row>
    <row r="724" s="13" customFormat="1">
      <c r="A724" s="13"/>
      <c r="B724" s="232"/>
      <c r="C724" s="233"/>
      <c r="D724" s="234" t="s">
        <v>145</v>
      </c>
      <c r="E724" s="235" t="s">
        <v>1</v>
      </c>
      <c r="F724" s="236" t="s">
        <v>982</v>
      </c>
      <c r="G724" s="233"/>
      <c r="H724" s="237">
        <v>0.55300000000000005</v>
      </c>
      <c r="I724" s="238"/>
      <c r="J724" s="233"/>
      <c r="K724" s="233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145</v>
      </c>
      <c r="AU724" s="243" t="s">
        <v>144</v>
      </c>
      <c r="AV724" s="13" t="s">
        <v>83</v>
      </c>
      <c r="AW724" s="13" t="s">
        <v>30</v>
      </c>
      <c r="AX724" s="13" t="s">
        <v>73</v>
      </c>
      <c r="AY724" s="243" t="s">
        <v>134</v>
      </c>
    </row>
    <row r="725" s="14" customFormat="1">
      <c r="A725" s="14"/>
      <c r="B725" s="244"/>
      <c r="C725" s="245"/>
      <c r="D725" s="234" t="s">
        <v>145</v>
      </c>
      <c r="E725" s="246" t="s">
        <v>1</v>
      </c>
      <c r="F725" s="247" t="s">
        <v>147</v>
      </c>
      <c r="G725" s="245"/>
      <c r="H725" s="248">
        <v>0.66600000000000004</v>
      </c>
      <c r="I725" s="249"/>
      <c r="J725" s="245"/>
      <c r="K725" s="245"/>
      <c r="L725" s="250"/>
      <c r="M725" s="251"/>
      <c r="N725" s="252"/>
      <c r="O725" s="252"/>
      <c r="P725" s="252"/>
      <c r="Q725" s="252"/>
      <c r="R725" s="252"/>
      <c r="S725" s="252"/>
      <c r="T725" s="253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4" t="s">
        <v>145</v>
      </c>
      <c r="AU725" s="254" t="s">
        <v>144</v>
      </c>
      <c r="AV725" s="14" t="s">
        <v>143</v>
      </c>
      <c r="AW725" s="14" t="s">
        <v>30</v>
      </c>
      <c r="AX725" s="14" t="s">
        <v>81</v>
      </c>
      <c r="AY725" s="254" t="s">
        <v>134</v>
      </c>
    </row>
    <row r="726" s="12" customFormat="1" ht="20.88" customHeight="1">
      <c r="A726" s="12"/>
      <c r="B726" s="203"/>
      <c r="C726" s="204"/>
      <c r="D726" s="205" t="s">
        <v>72</v>
      </c>
      <c r="E726" s="217" t="s">
        <v>618</v>
      </c>
      <c r="F726" s="217" t="s">
        <v>619</v>
      </c>
      <c r="G726" s="204"/>
      <c r="H726" s="204"/>
      <c r="I726" s="207"/>
      <c r="J726" s="218">
        <f>BK726</f>
        <v>0</v>
      </c>
      <c r="K726" s="204"/>
      <c r="L726" s="209"/>
      <c r="M726" s="210"/>
      <c r="N726" s="211"/>
      <c r="O726" s="211"/>
      <c r="P726" s="212">
        <f>SUM(P727:P743)</f>
        <v>0</v>
      </c>
      <c r="Q726" s="211"/>
      <c r="R726" s="212">
        <f>SUM(R727:R743)</f>
        <v>0</v>
      </c>
      <c r="S726" s="211"/>
      <c r="T726" s="213">
        <f>SUM(T727:T743)</f>
        <v>0</v>
      </c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R726" s="214" t="s">
        <v>144</v>
      </c>
      <c r="AT726" s="215" t="s">
        <v>72</v>
      </c>
      <c r="AU726" s="215" t="s">
        <v>83</v>
      </c>
      <c r="AY726" s="214" t="s">
        <v>134</v>
      </c>
      <c r="BK726" s="216">
        <f>SUM(BK727:BK743)</f>
        <v>0</v>
      </c>
    </row>
    <row r="727" s="2" customFormat="1" ht="21.75" customHeight="1">
      <c r="A727" s="39"/>
      <c r="B727" s="40"/>
      <c r="C727" s="219" t="s">
        <v>984</v>
      </c>
      <c r="D727" s="219" t="s">
        <v>139</v>
      </c>
      <c r="E727" s="220" t="s">
        <v>621</v>
      </c>
      <c r="F727" s="221" t="s">
        <v>622</v>
      </c>
      <c r="G727" s="222" t="s">
        <v>623</v>
      </c>
      <c r="H727" s="223">
        <v>59.5</v>
      </c>
      <c r="I727" s="224"/>
      <c r="J727" s="225">
        <f>ROUND(I727*H727,2)</f>
        <v>0</v>
      </c>
      <c r="K727" s="221" t="s">
        <v>217</v>
      </c>
      <c r="L727" s="45"/>
      <c r="M727" s="226" t="s">
        <v>1</v>
      </c>
      <c r="N727" s="227" t="s">
        <v>38</v>
      </c>
      <c r="O727" s="92"/>
      <c r="P727" s="228">
        <f>O727*H727</f>
        <v>0</v>
      </c>
      <c r="Q727" s="228">
        <v>0</v>
      </c>
      <c r="R727" s="228">
        <f>Q727*H727</f>
        <v>0</v>
      </c>
      <c r="S727" s="228">
        <v>0</v>
      </c>
      <c r="T727" s="229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30" t="s">
        <v>202</v>
      </c>
      <c r="AT727" s="230" t="s">
        <v>139</v>
      </c>
      <c r="AU727" s="230" t="s">
        <v>144</v>
      </c>
      <c r="AY727" s="18" t="s">
        <v>134</v>
      </c>
      <c r="BE727" s="231">
        <f>IF(N727="základní",J727,0)</f>
        <v>0</v>
      </c>
      <c r="BF727" s="231">
        <f>IF(N727="snížená",J727,0)</f>
        <v>0</v>
      </c>
      <c r="BG727" s="231">
        <f>IF(N727="zákl. přenesená",J727,0)</f>
        <v>0</v>
      </c>
      <c r="BH727" s="231">
        <f>IF(N727="sníž. přenesená",J727,0)</f>
        <v>0</v>
      </c>
      <c r="BI727" s="231">
        <f>IF(N727="nulová",J727,0)</f>
        <v>0</v>
      </c>
      <c r="BJ727" s="18" t="s">
        <v>81</v>
      </c>
      <c r="BK727" s="231">
        <f>ROUND(I727*H727,2)</f>
        <v>0</v>
      </c>
      <c r="BL727" s="18" t="s">
        <v>202</v>
      </c>
      <c r="BM727" s="230" t="s">
        <v>985</v>
      </c>
    </row>
    <row r="728" s="2" customFormat="1" ht="16.5" customHeight="1">
      <c r="A728" s="39"/>
      <c r="B728" s="40"/>
      <c r="C728" s="219" t="s">
        <v>695</v>
      </c>
      <c r="D728" s="219" t="s">
        <v>139</v>
      </c>
      <c r="E728" s="220" t="s">
        <v>625</v>
      </c>
      <c r="F728" s="221" t="s">
        <v>626</v>
      </c>
      <c r="G728" s="222" t="s">
        <v>623</v>
      </c>
      <c r="H728" s="223">
        <v>59.5</v>
      </c>
      <c r="I728" s="224"/>
      <c r="J728" s="225">
        <f>ROUND(I728*H728,2)</f>
        <v>0</v>
      </c>
      <c r="K728" s="221" t="s">
        <v>223</v>
      </c>
      <c r="L728" s="45"/>
      <c r="M728" s="226" t="s">
        <v>1</v>
      </c>
      <c r="N728" s="227" t="s">
        <v>38</v>
      </c>
      <c r="O728" s="92"/>
      <c r="P728" s="228">
        <f>O728*H728</f>
        <v>0</v>
      </c>
      <c r="Q728" s="228">
        <v>0</v>
      </c>
      <c r="R728" s="228">
        <f>Q728*H728</f>
        <v>0</v>
      </c>
      <c r="S728" s="228">
        <v>0</v>
      </c>
      <c r="T728" s="22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0" t="s">
        <v>202</v>
      </c>
      <c r="AT728" s="230" t="s">
        <v>139</v>
      </c>
      <c r="AU728" s="230" t="s">
        <v>144</v>
      </c>
      <c r="AY728" s="18" t="s">
        <v>134</v>
      </c>
      <c r="BE728" s="231">
        <f>IF(N728="základní",J728,0)</f>
        <v>0</v>
      </c>
      <c r="BF728" s="231">
        <f>IF(N728="snížená",J728,0)</f>
        <v>0</v>
      </c>
      <c r="BG728" s="231">
        <f>IF(N728="zákl. přenesená",J728,0)</f>
        <v>0</v>
      </c>
      <c r="BH728" s="231">
        <f>IF(N728="sníž. přenesená",J728,0)</f>
        <v>0</v>
      </c>
      <c r="BI728" s="231">
        <f>IF(N728="nulová",J728,0)</f>
        <v>0</v>
      </c>
      <c r="BJ728" s="18" t="s">
        <v>81</v>
      </c>
      <c r="BK728" s="231">
        <f>ROUND(I728*H728,2)</f>
        <v>0</v>
      </c>
      <c r="BL728" s="18" t="s">
        <v>202</v>
      </c>
      <c r="BM728" s="230" t="s">
        <v>986</v>
      </c>
    </row>
    <row r="729" s="13" customFormat="1">
      <c r="A729" s="13"/>
      <c r="B729" s="232"/>
      <c r="C729" s="233"/>
      <c r="D729" s="234" t="s">
        <v>145</v>
      </c>
      <c r="E729" s="235" t="s">
        <v>1</v>
      </c>
      <c r="F729" s="236" t="s">
        <v>987</v>
      </c>
      <c r="G729" s="233"/>
      <c r="H729" s="237">
        <v>59.5</v>
      </c>
      <c r="I729" s="238"/>
      <c r="J729" s="233"/>
      <c r="K729" s="233"/>
      <c r="L729" s="239"/>
      <c r="M729" s="240"/>
      <c r="N729" s="241"/>
      <c r="O729" s="241"/>
      <c r="P729" s="241"/>
      <c r="Q729" s="241"/>
      <c r="R729" s="241"/>
      <c r="S729" s="241"/>
      <c r="T729" s="24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3" t="s">
        <v>145</v>
      </c>
      <c r="AU729" s="243" t="s">
        <v>144</v>
      </c>
      <c r="AV729" s="13" t="s">
        <v>83</v>
      </c>
      <c r="AW729" s="13" t="s">
        <v>30</v>
      </c>
      <c r="AX729" s="13" t="s">
        <v>73</v>
      </c>
      <c r="AY729" s="243" t="s">
        <v>134</v>
      </c>
    </row>
    <row r="730" s="14" customFormat="1">
      <c r="A730" s="14"/>
      <c r="B730" s="244"/>
      <c r="C730" s="245"/>
      <c r="D730" s="234" t="s">
        <v>145</v>
      </c>
      <c r="E730" s="246" t="s">
        <v>1</v>
      </c>
      <c r="F730" s="247" t="s">
        <v>147</v>
      </c>
      <c r="G730" s="245"/>
      <c r="H730" s="248">
        <v>59.5</v>
      </c>
      <c r="I730" s="249"/>
      <c r="J730" s="245"/>
      <c r="K730" s="245"/>
      <c r="L730" s="250"/>
      <c r="M730" s="251"/>
      <c r="N730" s="252"/>
      <c r="O730" s="252"/>
      <c r="P730" s="252"/>
      <c r="Q730" s="252"/>
      <c r="R730" s="252"/>
      <c r="S730" s="252"/>
      <c r="T730" s="253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4" t="s">
        <v>145</v>
      </c>
      <c r="AU730" s="254" t="s">
        <v>144</v>
      </c>
      <c r="AV730" s="14" t="s">
        <v>143</v>
      </c>
      <c r="AW730" s="14" t="s">
        <v>30</v>
      </c>
      <c r="AX730" s="14" t="s">
        <v>81</v>
      </c>
      <c r="AY730" s="254" t="s">
        <v>134</v>
      </c>
    </row>
    <row r="731" s="2" customFormat="1" ht="24.15" customHeight="1">
      <c r="A731" s="39"/>
      <c r="B731" s="40"/>
      <c r="C731" s="219" t="s">
        <v>988</v>
      </c>
      <c r="D731" s="219" t="s">
        <v>139</v>
      </c>
      <c r="E731" s="220" t="s">
        <v>630</v>
      </c>
      <c r="F731" s="221" t="s">
        <v>631</v>
      </c>
      <c r="G731" s="222" t="s">
        <v>142</v>
      </c>
      <c r="H731" s="223">
        <v>5.2999999999999998</v>
      </c>
      <c r="I731" s="224"/>
      <c r="J731" s="225">
        <f>ROUND(I731*H731,2)</f>
        <v>0</v>
      </c>
      <c r="K731" s="221" t="s">
        <v>256</v>
      </c>
      <c r="L731" s="45"/>
      <c r="M731" s="226" t="s">
        <v>1</v>
      </c>
      <c r="N731" s="227" t="s">
        <v>38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202</v>
      </c>
      <c r="AT731" s="230" t="s">
        <v>139</v>
      </c>
      <c r="AU731" s="230" t="s">
        <v>144</v>
      </c>
      <c r="AY731" s="18" t="s">
        <v>134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81</v>
      </c>
      <c r="BK731" s="231">
        <f>ROUND(I731*H731,2)</f>
        <v>0</v>
      </c>
      <c r="BL731" s="18" t="s">
        <v>202</v>
      </c>
      <c r="BM731" s="230" t="s">
        <v>989</v>
      </c>
    </row>
    <row r="732" s="2" customFormat="1" ht="24.15" customHeight="1">
      <c r="A732" s="39"/>
      <c r="B732" s="40"/>
      <c r="C732" s="219" t="s">
        <v>700</v>
      </c>
      <c r="D732" s="219" t="s">
        <v>139</v>
      </c>
      <c r="E732" s="220" t="s">
        <v>633</v>
      </c>
      <c r="F732" s="221" t="s">
        <v>634</v>
      </c>
      <c r="G732" s="222" t="s">
        <v>623</v>
      </c>
      <c r="H732" s="223">
        <v>3.0600000000000001</v>
      </c>
      <c r="I732" s="224"/>
      <c r="J732" s="225">
        <f>ROUND(I732*H732,2)</f>
        <v>0</v>
      </c>
      <c r="K732" s="221" t="s">
        <v>256</v>
      </c>
      <c r="L732" s="45"/>
      <c r="M732" s="226" t="s">
        <v>1</v>
      </c>
      <c r="N732" s="227" t="s">
        <v>38</v>
      </c>
      <c r="O732" s="92"/>
      <c r="P732" s="228">
        <f>O732*H732</f>
        <v>0</v>
      </c>
      <c r="Q732" s="228">
        <v>0</v>
      </c>
      <c r="R732" s="228">
        <f>Q732*H732</f>
        <v>0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202</v>
      </c>
      <c r="AT732" s="230" t="s">
        <v>139</v>
      </c>
      <c r="AU732" s="230" t="s">
        <v>144</v>
      </c>
      <c r="AY732" s="18" t="s">
        <v>134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81</v>
      </c>
      <c r="BK732" s="231">
        <f>ROUND(I732*H732,2)</f>
        <v>0</v>
      </c>
      <c r="BL732" s="18" t="s">
        <v>202</v>
      </c>
      <c r="BM732" s="230" t="s">
        <v>990</v>
      </c>
    </row>
    <row r="733" s="2" customFormat="1" ht="33" customHeight="1">
      <c r="A733" s="39"/>
      <c r="B733" s="40"/>
      <c r="C733" s="219" t="s">
        <v>991</v>
      </c>
      <c r="D733" s="219" t="s">
        <v>139</v>
      </c>
      <c r="E733" s="220" t="s">
        <v>637</v>
      </c>
      <c r="F733" s="221" t="s">
        <v>638</v>
      </c>
      <c r="G733" s="222" t="s">
        <v>623</v>
      </c>
      <c r="H733" s="223">
        <v>4.8499999999999996</v>
      </c>
      <c r="I733" s="224"/>
      <c r="J733" s="225">
        <f>ROUND(I733*H733,2)</f>
        <v>0</v>
      </c>
      <c r="K733" s="221" t="s">
        <v>243</v>
      </c>
      <c r="L733" s="45"/>
      <c r="M733" s="226" t="s">
        <v>1</v>
      </c>
      <c r="N733" s="227" t="s">
        <v>38</v>
      </c>
      <c r="O733" s="92"/>
      <c r="P733" s="228">
        <f>O733*H733</f>
        <v>0</v>
      </c>
      <c r="Q733" s="228">
        <v>0</v>
      </c>
      <c r="R733" s="228">
        <f>Q733*H733</f>
        <v>0</v>
      </c>
      <c r="S733" s="228">
        <v>0</v>
      </c>
      <c r="T733" s="229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0" t="s">
        <v>202</v>
      </c>
      <c r="AT733" s="230" t="s">
        <v>139</v>
      </c>
      <c r="AU733" s="230" t="s">
        <v>144</v>
      </c>
      <c r="AY733" s="18" t="s">
        <v>134</v>
      </c>
      <c r="BE733" s="231">
        <f>IF(N733="základní",J733,0)</f>
        <v>0</v>
      </c>
      <c r="BF733" s="231">
        <f>IF(N733="snížená",J733,0)</f>
        <v>0</v>
      </c>
      <c r="BG733" s="231">
        <f>IF(N733="zákl. přenesená",J733,0)</f>
        <v>0</v>
      </c>
      <c r="BH733" s="231">
        <f>IF(N733="sníž. přenesená",J733,0)</f>
        <v>0</v>
      </c>
      <c r="BI733" s="231">
        <f>IF(N733="nulová",J733,0)</f>
        <v>0</v>
      </c>
      <c r="BJ733" s="18" t="s">
        <v>81</v>
      </c>
      <c r="BK733" s="231">
        <f>ROUND(I733*H733,2)</f>
        <v>0</v>
      </c>
      <c r="BL733" s="18" t="s">
        <v>202</v>
      </c>
      <c r="BM733" s="230" t="s">
        <v>992</v>
      </c>
    </row>
    <row r="734" s="13" customFormat="1">
      <c r="A734" s="13"/>
      <c r="B734" s="232"/>
      <c r="C734" s="233"/>
      <c r="D734" s="234" t="s">
        <v>145</v>
      </c>
      <c r="E734" s="235" t="s">
        <v>1</v>
      </c>
      <c r="F734" s="236" t="s">
        <v>993</v>
      </c>
      <c r="G734" s="233"/>
      <c r="H734" s="237">
        <v>3.0600000000000001</v>
      </c>
      <c r="I734" s="238"/>
      <c r="J734" s="233"/>
      <c r="K734" s="233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145</v>
      </c>
      <c r="AU734" s="243" t="s">
        <v>144</v>
      </c>
      <c r="AV734" s="13" t="s">
        <v>83</v>
      </c>
      <c r="AW734" s="13" t="s">
        <v>30</v>
      </c>
      <c r="AX734" s="13" t="s">
        <v>73</v>
      </c>
      <c r="AY734" s="243" t="s">
        <v>134</v>
      </c>
    </row>
    <row r="735" s="13" customFormat="1">
      <c r="A735" s="13"/>
      <c r="B735" s="232"/>
      <c r="C735" s="233"/>
      <c r="D735" s="234" t="s">
        <v>145</v>
      </c>
      <c r="E735" s="235" t="s">
        <v>1</v>
      </c>
      <c r="F735" s="236" t="s">
        <v>994</v>
      </c>
      <c r="G735" s="233"/>
      <c r="H735" s="237">
        <v>1.79</v>
      </c>
      <c r="I735" s="238"/>
      <c r="J735" s="233"/>
      <c r="K735" s="233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145</v>
      </c>
      <c r="AU735" s="243" t="s">
        <v>144</v>
      </c>
      <c r="AV735" s="13" t="s">
        <v>83</v>
      </c>
      <c r="AW735" s="13" t="s">
        <v>30</v>
      </c>
      <c r="AX735" s="13" t="s">
        <v>73</v>
      </c>
      <c r="AY735" s="243" t="s">
        <v>134</v>
      </c>
    </row>
    <row r="736" s="14" customFormat="1">
      <c r="A736" s="14"/>
      <c r="B736" s="244"/>
      <c r="C736" s="245"/>
      <c r="D736" s="234" t="s">
        <v>145</v>
      </c>
      <c r="E736" s="246" t="s">
        <v>1</v>
      </c>
      <c r="F736" s="247" t="s">
        <v>147</v>
      </c>
      <c r="G736" s="245"/>
      <c r="H736" s="248">
        <v>4.8499999999999996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145</v>
      </c>
      <c r="AU736" s="254" t="s">
        <v>144</v>
      </c>
      <c r="AV736" s="14" t="s">
        <v>143</v>
      </c>
      <c r="AW736" s="14" t="s">
        <v>30</v>
      </c>
      <c r="AX736" s="14" t="s">
        <v>81</v>
      </c>
      <c r="AY736" s="254" t="s">
        <v>134</v>
      </c>
    </row>
    <row r="737" s="2" customFormat="1" ht="24.15" customHeight="1">
      <c r="A737" s="39"/>
      <c r="B737" s="40"/>
      <c r="C737" s="219" t="s">
        <v>706</v>
      </c>
      <c r="D737" s="219" t="s">
        <v>139</v>
      </c>
      <c r="E737" s="220" t="s">
        <v>642</v>
      </c>
      <c r="F737" s="221" t="s">
        <v>643</v>
      </c>
      <c r="G737" s="222" t="s">
        <v>623</v>
      </c>
      <c r="H737" s="223">
        <v>3.0600000000000001</v>
      </c>
      <c r="I737" s="224"/>
      <c r="J737" s="225">
        <f>ROUND(I737*H737,2)</f>
        <v>0</v>
      </c>
      <c r="K737" s="221" t="s">
        <v>256</v>
      </c>
      <c r="L737" s="45"/>
      <c r="M737" s="226" t="s">
        <v>1</v>
      </c>
      <c r="N737" s="227" t="s">
        <v>38</v>
      </c>
      <c r="O737" s="92"/>
      <c r="P737" s="228">
        <f>O737*H737</f>
        <v>0</v>
      </c>
      <c r="Q737" s="228">
        <v>0</v>
      </c>
      <c r="R737" s="228">
        <f>Q737*H737</f>
        <v>0</v>
      </c>
      <c r="S737" s="228">
        <v>0</v>
      </c>
      <c r="T737" s="22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202</v>
      </c>
      <c r="AT737" s="230" t="s">
        <v>139</v>
      </c>
      <c r="AU737" s="230" t="s">
        <v>144</v>
      </c>
      <c r="AY737" s="18" t="s">
        <v>134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81</v>
      </c>
      <c r="BK737" s="231">
        <f>ROUND(I737*H737,2)</f>
        <v>0</v>
      </c>
      <c r="BL737" s="18" t="s">
        <v>202</v>
      </c>
      <c r="BM737" s="230" t="s">
        <v>995</v>
      </c>
    </row>
    <row r="738" s="2" customFormat="1" ht="24.15" customHeight="1">
      <c r="A738" s="39"/>
      <c r="B738" s="40"/>
      <c r="C738" s="219" t="s">
        <v>996</v>
      </c>
      <c r="D738" s="219" t="s">
        <v>139</v>
      </c>
      <c r="E738" s="220" t="s">
        <v>646</v>
      </c>
      <c r="F738" s="221" t="s">
        <v>647</v>
      </c>
      <c r="G738" s="222" t="s">
        <v>623</v>
      </c>
      <c r="H738" s="223">
        <v>1.79</v>
      </c>
      <c r="I738" s="224"/>
      <c r="J738" s="225">
        <f>ROUND(I738*H738,2)</f>
        <v>0</v>
      </c>
      <c r="K738" s="221" t="s">
        <v>217</v>
      </c>
      <c r="L738" s="45"/>
      <c r="M738" s="226" t="s">
        <v>1</v>
      </c>
      <c r="N738" s="227" t="s">
        <v>38</v>
      </c>
      <c r="O738" s="92"/>
      <c r="P738" s="228">
        <f>O738*H738</f>
        <v>0</v>
      </c>
      <c r="Q738" s="228">
        <v>0</v>
      </c>
      <c r="R738" s="228">
        <f>Q738*H738</f>
        <v>0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202</v>
      </c>
      <c r="AT738" s="230" t="s">
        <v>139</v>
      </c>
      <c r="AU738" s="230" t="s">
        <v>144</v>
      </c>
      <c r="AY738" s="18" t="s">
        <v>134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81</v>
      </c>
      <c r="BK738" s="231">
        <f>ROUND(I738*H738,2)</f>
        <v>0</v>
      </c>
      <c r="BL738" s="18" t="s">
        <v>202</v>
      </c>
      <c r="BM738" s="230" t="s">
        <v>997</v>
      </c>
    </row>
    <row r="739" s="2" customFormat="1" ht="37.8" customHeight="1">
      <c r="A739" s="39"/>
      <c r="B739" s="40"/>
      <c r="C739" s="219" t="s">
        <v>711</v>
      </c>
      <c r="D739" s="219" t="s">
        <v>139</v>
      </c>
      <c r="E739" s="220" t="s">
        <v>649</v>
      </c>
      <c r="F739" s="221" t="s">
        <v>650</v>
      </c>
      <c r="G739" s="222" t="s">
        <v>623</v>
      </c>
      <c r="H739" s="223">
        <v>1.79</v>
      </c>
      <c r="I739" s="224"/>
      <c r="J739" s="225">
        <f>ROUND(I739*H739,2)</f>
        <v>0</v>
      </c>
      <c r="K739" s="221" t="s">
        <v>243</v>
      </c>
      <c r="L739" s="45"/>
      <c r="M739" s="226" t="s">
        <v>1</v>
      </c>
      <c r="N739" s="227" t="s">
        <v>38</v>
      </c>
      <c r="O739" s="92"/>
      <c r="P739" s="228">
        <f>O739*H739</f>
        <v>0</v>
      </c>
      <c r="Q739" s="228">
        <v>0</v>
      </c>
      <c r="R739" s="228">
        <f>Q739*H739</f>
        <v>0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202</v>
      </c>
      <c r="AT739" s="230" t="s">
        <v>139</v>
      </c>
      <c r="AU739" s="230" t="s">
        <v>144</v>
      </c>
      <c r="AY739" s="18" t="s">
        <v>134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81</v>
      </c>
      <c r="BK739" s="231">
        <f>ROUND(I739*H739,2)</f>
        <v>0</v>
      </c>
      <c r="BL739" s="18" t="s">
        <v>202</v>
      </c>
      <c r="BM739" s="230" t="s">
        <v>998</v>
      </c>
    </row>
    <row r="740" s="2" customFormat="1" ht="24.15" customHeight="1">
      <c r="A740" s="39"/>
      <c r="B740" s="40"/>
      <c r="C740" s="255" t="s">
        <v>999</v>
      </c>
      <c r="D740" s="255" t="s">
        <v>188</v>
      </c>
      <c r="E740" s="256" t="s">
        <v>653</v>
      </c>
      <c r="F740" s="257" t="s">
        <v>654</v>
      </c>
      <c r="G740" s="258" t="s">
        <v>623</v>
      </c>
      <c r="H740" s="259">
        <v>1.79</v>
      </c>
      <c r="I740" s="260"/>
      <c r="J740" s="261">
        <f>ROUND(I740*H740,2)</f>
        <v>0</v>
      </c>
      <c r="K740" s="257" t="s">
        <v>243</v>
      </c>
      <c r="L740" s="262"/>
      <c r="M740" s="263" t="s">
        <v>1</v>
      </c>
      <c r="N740" s="264" t="s">
        <v>38</v>
      </c>
      <c r="O740" s="92"/>
      <c r="P740" s="228">
        <f>O740*H740</f>
        <v>0</v>
      </c>
      <c r="Q740" s="228">
        <v>0</v>
      </c>
      <c r="R740" s="228">
        <f>Q740*H740</f>
        <v>0</v>
      </c>
      <c r="S740" s="228">
        <v>0</v>
      </c>
      <c r="T740" s="22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0" t="s">
        <v>261</v>
      </c>
      <c r="AT740" s="230" t="s">
        <v>188</v>
      </c>
      <c r="AU740" s="230" t="s">
        <v>144</v>
      </c>
      <c r="AY740" s="18" t="s">
        <v>134</v>
      </c>
      <c r="BE740" s="231">
        <f>IF(N740="základní",J740,0)</f>
        <v>0</v>
      </c>
      <c r="BF740" s="231">
        <f>IF(N740="snížená",J740,0)</f>
        <v>0</v>
      </c>
      <c r="BG740" s="231">
        <f>IF(N740="zákl. přenesená",J740,0)</f>
        <v>0</v>
      </c>
      <c r="BH740" s="231">
        <f>IF(N740="sníž. přenesená",J740,0)</f>
        <v>0</v>
      </c>
      <c r="BI740" s="231">
        <f>IF(N740="nulová",J740,0)</f>
        <v>0</v>
      </c>
      <c r="BJ740" s="18" t="s">
        <v>81</v>
      </c>
      <c r="BK740" s="231">
        <f>ROUND(I740*H740,2)</f>
        <v>0</v>
      </c>
      <c r="BL740" s="18" t="s">
        <v>202</v>
      </c>
      <c r="BM740" s="230" t="s">
        <v>1000</v>
      </c>
    </row>
    <row r="741" s="2" customFormat="1" ht="37.8" customHeight="1">
      <c r="A741" s="39"/>
      <c r="B741" s="40"/>
      <c r="C741" s="219" t="s">
        <v>715</v>
      </c>
      <c r="D741" s="219" t="s">
        <v>139</v>
      </c>
      <c r="E741" s="220" t="s">
        <v>657</v>
      </c>
      <c r="F741" s="221" t="s">
        <v>658</v>
      </c>
      <c r="G741" s="222" t="s">
        <v>142</v>
      </c>
      <c r="H741" s="223">
        <v>13.4</v>
      </c>
      <c r="I741" s="224"/>
      <c r="J741" s="225">
        <f>ROUND(I741*H741,2)</f>
        <v>0</v>
      </c>
      <c r="K741" s="221" t="s">
        <v>223</v>
      </c>
      <c r="L741" s="45"/>
      <c r="M741" s="226" t="s">
        <v>1</v>
      </c>
      <c r="N741" s="227" t="s">
        <v>38</v>
      </c>
      <c r="O741" s="92"/>
      <c r="P741" s="228">
        <f>O741*H741</f>
        <v>0</v>
      </c>
      <c r="Q741" s="228">
        <v>0</v>
      </c>
      <c r="R741" s="228">
        <f>Q741*H741</f>
        <v>0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202</v>
      </c>
      <c r="AT741" s="230" t="s">
        <v>139</v>
      </c>
      <c r="AU741" s="230" t="s">
        <v>144</v>
      </c>
      <c r="AY741" s="18" t="s">
        <v>134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81</v>
      </c>
      <c r="BK741" s="231">
        <f>ROUND(I741*H741,2)</f>
        <v>0</v>
      </c>
      <c r="BL741" s="18" t="s">
        <v>202</v>
      </c>
      <c r="BM741" s="230" t="s">
        <v>1001</v>
      </c>
    </row>
    <row r="742" s="2" customFormat="1" ht="24.15" customHeight="1">
      <c r="A742" s="39"/>
      <c r="B742" s="40"/>
      <c r="C742" s="219" t="s">
        <v>1002</v>
      </c>
      <c r="D742" s="219" t="s">
        <v>139</v>
      </c>
      <c r="E742" s="220" t="s">
        <v>661</v>
      </c>
      <c r="F742" s="221" t="s">
        <v>662</v>
      </c>
      <c r="G742" s="222" t="s">
        <v>142</v>
      </c>
      <c r="H742" s="223">
        <v>13.4</v>
      </c>
      <c r="I742" s="224"/>
      <c r="J742" s="225">
        <f>ROUND(I742*H742,2)</f>
        <v>0</v>
      </c>
      <c r="K742" s="221" t="s">
        <v>243</v>
      </c>
      <c r="L742" s="45"/>
      <c r="M742" s="226" t="s">
        <v>1</v>
      </c>
      <c r="N742" s="227" t="s">
        <v>38</v>
      </c>
      <c r="O742" s="92"/>
      <c r="P742" s="228">
        <f>O742*H742</f>
        <v>0</v>
      </c>
      <c r="Q742" s="228">
        <v>0</v>
      </c>
      <c r="R742" s="228">
        <f>Q742*H742</f>
        <v>0</v>
      </c>
      <c r="S742" s="228">
        <v>0</v>
      </c>
      <c r="T742" s="22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202</v>
      </c>
      <c r="AT742" s="230" t="s">
        <v>139</v>
      </c>
      <c r="AU742" s="230" t="s">
        <v>144</v>
      </c>
      <c r="AY742" s="18" t="s">
        <v>134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81</v>
      </c>
      <c r="BK742" s="231">
        <f>ROUND(I742*H742,2)</f>
        <v>0</v>
      </c>
      <c r="BL742" s="18" t="s">
        <v>202</v>
      </c>
      <c r="BM742" s="230" t="s">
        <v>1003</v>
      </c>
    </row>
    <row r="743" s="2" customFormat="1" ht="24.15" customHeight="1">
      <c r="A743" s="39"/>
      <c r="B743" s="40"/>
      <c r="C743" s="219" t="s">
        <v>719</v>
      </c>
      <c r="D743" s="219" t="s">
        <v>139</v>
      </c>
      <c r="E743" s="220" t="s">
        <v>664</v>
      </c>
      <c r="F743" s="221" t="s">
        <v>665</v>
      </c>
      <c r="G743" s="222" t="s">
        <v>142</v>
      </c>
      <c r="H743" s="223">
        <v>13.4</v>
      </c>
      <c r="I743" s="224"/>
      <c r="J743" s="225">
        <f>ROUND(I743*H743,2)</f>
        <v>0</v>
      </c>
      <c r="K743" s="221" t="s">
        <v>243</v>
      </c>
      <c r="L743" s="45"/>
      <c r="M743" s="226" t="s">
        <v>1</v>
      </c>
      <c r="N743" s="227" t="s">
        <v>38</v>
      </c>
      <c r="O743" s="92"/>
      <c r="P743" s="228">
        <f>O743*H743</f>
        <v>0</v>
      </c>
      <c r="Q743" s="228">
        <v>0</v>
      </c>
      <c r="R743" s="228">
        <f>Q743*H743</f>
        <v>0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202</v>
      </c>
      <c r="AT743" s="230" t="s">
        <v>139</v>
      </c>
      <c r="AU743" s="230" t="s">
        <v>144</v>
      </c>
      <c r="AY743" s="18" t="s">
        <v>134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81</v>
      </c>
      <c r="BK743" s="231">
        <f>ROUND(I743*H743,2)</f>
        <v>0</v>
      </c>
      <c r="BL743" s="18" t="s">
        <v>202</v>
      </c>
      <c r="BM743" s="230" t="s">
        <v>1004</v>
      </c>
    </row>
    <row r="744" s="12" customFormat="1" ht="20.88" customHeight="1">
      <c r="A744" s="12"/>
      <c r="B744" s="203"/>
      <c r="C744" s="204"/>
      <c r="D744" s="205" t="s">
        <v>72</v>
      </c>
      <c r="E744" s="217" t="s">
        <v>343</v>
      </c>
      <c r="F744" s="217" t="s">
        <v>344</v>
      </c>
      <c r="G744" s="204"/>
      <c r="H744" s="204"/>
      <c r="I744" s="207"/>
      <c r="J744" s="218">
        <f>BK744</f>
        <v>0</v>
      </c>
      <c r="K744" s="204"/>
      <c r="L744" s="209"/>
      <c r="M744" s="210"/>
      <c r="N744" s="211"/>
      <c r="O744" s="211"/>
      <c r="P744" s="212">
        <f>SUM(P745:P784)</f>
        <v>0</v>
      </c>
      <c r="Q744" s="211"/>
      <c r="R744" s="212">
        <f>SUM(R745:R784)</f>
        <v>0</v>
      </c>
      <c r="S744" s="211"/>
      <c r="T744" s="213">
        <f>SUM(T745:T784)</f>
        <v>0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14" t="s">
        <v>81</v>
      </c>
      <c r="AT744" s="215" t="s">
        <v>72</v>
      </c>
      <c r="AU744" s="215" t="s">
        <v>83</v>
      </c>
      <c r="AY744" s="214" t="s">
        <v>134</v>
      </c>
      <c r="BK744" s="216">
        <f>SUM(BK745:BK784)</f>
        <v>0</v>
      </c>
    </row>
    <row r="745" s="2" customFormat="1" ht="16.5" customHeight="1">
      <c r="A745" s="39"/>
      <c r="B745" s="40"/>
      <c r="C745" s="219" t="s">
        <v>1005</v>
      </c>
      <c r="D745" s="219" t="s">
        <v>139</v>
      </c>
      <c r="E745" s="220" t="s">
        <v>578</v>
      </c>
      <c r="F745" s="221" t="s">
        <v>579</v>
      </c>
      <c r="G745" s="222" t="s">
        <v>150</v>
      </c>
      <c r="H745" s="223">
        <v>10</v>
      </c>
      <c r="I745" s="224"/>
      <c r="J745" s="225">
        <f>ROUND(I745*H745,2)</f>
        <v>0</v>
      </c>
      <c r="K745" s="221" t="s">
        <v>1</v>
      </c>
      <c r="L745" s="45"/>
      <c r="M745" s="226" t="s">
        <v>1</v>
      </c>
      <c r="N745" s="227" t="s">
        <v>38</v>
      </c>
      <c r="O745" s="92"/>
      <c r="P745" s="228">
        <f>O745*H745</f>
        <v>0</v>
      </c>
      <c r="Q745" s="228">
        <v>0</v>
      </c>
      <c r="R745" s="228">
        <f>Q745*H745</f>
        <v>0</v>
      </c>
      <c r="S745" s="228">
        <v>0</v>
      </c>
      <c r="T745" s="22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30" t="s">
        <v>143</v>
      </c>
      <c r="AT745" s="230" t="s">
        <v>139</v>
      </c>
      <c r="AU745" s="230" t="s">
        <v>144</v>
      </c>
      <c r="AY745" s="18" t="s">
        <v>134</v>
      </c>
      <c r="BE745" s="231">
        <f>IF(N745="základní",J745,0)</f>
        <v>0</v>
      </c>
      <c r="BF745" s="231">
        <f>IF(N745="snížená",J745,0)</f>
        <v>0</v>
      </c>
      <c r="BG745" s="231">
        <f>IF(N745="zákl. přenesená",J745,0)</f>
        <v>0</v>
      </c>
      <c r="BH745" s="231">
        <f>IF(N745="sníž. přenesená",J745,0)</f>
        <v>0</v>
      </c>
      <c r="BI745" s="231">
        <f>IF(N745="nulová",J745,0)</f>
        <v>0</v>
      </c>
      <c r="BJ745" s="18" t="s">
        <v>81</v>
      </c>
      <c r="BK745" s="231">
        <f>ROUND(I745*H745,2)</f>
        <v>0</v>
      </c>
      <c r="BL745" s="18" t="s">
        <v>143</v>
      </c>
      <c r="BM745" s="230" t="s">
        <v>1006</v>
      </c>
    </row>
    <row r="746" s="2" customFormat="1">
      <c r="A746" s="39"/>
      <c r="B746" s="40"/>
      <c r="C746" s="41"/>
      <c r="D746" s="234" t="s">
        <v>192</v>
      </c>
      <c r="E746" s="41"/>
      <c r="F746" s="265" t="s">
        <v>581</v>
      </c>
      <c r="G746" s="41"/>
      <c r="H746" s="41"/>
      <c r="I746" s="266"/>
      <c r="J746" s="41"/>
      <c r="K746" s="41"/>
      <c r="L746" s="45"/>
      <c r="M746" s="267"/>
      <c r="N746" s="268"/>
      <c r="O746" s="92"/>
      <c r="P746" s="92"/>
      <c r="Q746" s="92"/>
      <c r="R746" s="92"/>
      <c r="S746" s="92"/>
      <c r="T746" s="93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192</v>
      </c>
      <c r="AU746" s="18" t="s">
        <v>144</v>
      </c>
    </row>
    <row r="747" s="2" customFormat="1" ht="16.5" customHeight="1">
      <c r="A747" s="39"/>
      <c r="B747" s="40"/>
      <c r="C747" s="255" t="s">
        <v>722</v>
      </c>
      <c r="D747" s="255" t="s">
        <v>188</v>
      </c>
      <c r="E747" s="256" t="s">
        <v>582</v>
      </c>
      <c r="F747" s="257" t="s">
        <v>583</v>
      </c>
      <c r="G747" s="258" t="s">
        <v>150</v>
      </c>
      <c r="H747" s="259">
        <v>10</v>
      </c>
      <c r="I747" s="260"/>
      <c r="J747" s="261">
        <f>ROUND(I747*H747,2)</f>
        <v>0</v>
      </c>
      <c r="K747" s="257" t="s">
        <v>1</v>
      </c>
      <c r="L747" s="262"/>
      <c r="M747" s="263" t="s">
        <v>1</v>
      </c>
      <c r="N747" s="264" t="s">
        <v>38</v>
      </c>
      <c r="O747" s="92"/>
      <c r="P747" s="228">
        <f>O747*H747</f>
        <v>0</v>
      </c>
      <c r="Q747" s="228">
        <v>0</v>
      </c>
      <c r="R747" s="228">
        <f>Q747*H747</f>
        <v>0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183</v>
      </c>
      <c r="AT747" s="230" t="s">
        <v>188</v>
      </c>
      <c r="AU747" s="230" t="s">
        <v>144</v>
      </c>
      <c r="AY747" s="18" t="s">
        <v>134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81</v>
      </c>
      <c r="BK747" s="231">
        <f>ROUND(I747*H747,2)</f>
        <v>0</v>
      </c>
      <c r="BL747" s="18" t="s">
        <v>143</v>
      </c>
      <c r="BM747" s="230" t="s">
        <v>1007</v>
      </c>
    </row>
    <row r="748" s="2" customFormat="1" ht="16.5" customHeight="1">
      <c r="A748" s="39"/>
      <c r="B748" s="40"/>
      <c r="C748" s="219" t="s">
        <v>1008</v>
      </c>
      <c r="D748" s="219" t="s">
        <v>139</v>
      </c>
      <c r="E748" s="220" t="s">
        <v>593</v>
      </c>
      <c r="F748" s="221" t="s">
        <v>594</v>
      </c>
      <c r="G748" s="222" t="s">
        <v>142</v>
      </c>
      <c r="H748" s="223">
        <v>49.5</v>
      </c>
      <c r="I748" s="224"/>
      <c r="J748" s="225">
        <f>ROUND(I748*H748,2)</f>
        <v>0</v>
      </c>
      <c r="K748" s="221" t="s">
        <v>1</v>
      </c>
      <c r="L748" s="45"/>
      <c r="M748" s="226" t="s">
        <v>1</v>
      </c>
      <c r="N748" s="227" t="s">
        <v>38</v>
      </c>
      <c r="O748" s="92"/>
      <c r="P748" s="228">
        <f>O748*H748</f>
        <v>0</v>
      </c>
      <c r="Q748" s="228">
        <v>0</v>
      </c>
      <c r="R748" s="228">
        <f>Q748*H748</f>
        <v>0</v>
      </c>
      <c r="S748" s="228">
        <v>0</v>
      </c>
      <c r="T748" s="229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0" t="s">
        <v>143</v>
      </c>
      <c r="AT748" s="230" t="s">
        <v>139</v>
      </c>
      <c r="AU748" s="230" t="s">
        <v>144</v>
      </c>
      <c r="AY748" s="18" t="s">
        <v>134</v>
      </c>
      <c r="BE748" s="231">
        <f>IF(N748="základní",J748,0)</f>
        <v>0</v>
      </c>
      <c r="BF748" s="231">
        <f>IF(N748="snížená",J748,0)</f>
        <v>0</v>
      </c>
      <c r="BG748" s="231">
        <f>IF(N748="zákl. přenesená",J748,0)</f>
        <v>0</v>
      </c>
      <c r="BH748" s="231">
        <f>IF(N748="sníž. přenesená",J748,0)</f>
        <v>0</v>
      </c>
      <c r="BI748" s="231">
        <f>IF(N748="nulová",J748,0)</f>
        <v>0</v>
      </c>
      <c r="BJ748" s="18" t="s">
        <v>81</v>
      </c>
      <c r="BK748" s="231">
        <f>ROUND(I748*H748,2)</f>
        <v>0</v>
      </c>
      <c r="BL748" s="18" t="s">
        <v>143</v>
      </c>
      <c r="BM748" s="230" t="s">
        <v>1009</v>
      </c>
    </row>
    <row r="749" s="2" customFormat="1">
      <c r="A749" s="39"/>
      <c r="B749" s="40"/>
      <c r="C749" s="41"/>
      <c r="D749" s="234" t="s">
        <v>192</v>
      </c>
      <c r="E749" s="41"/>
      <c r="F749" s="265" t="s">
        <v>596</v>
      </c>
      <c r="G749" s="41"/>
      <c r="H749" s="41"/>
      <c r="I749" s="266"/>
      <c r="J749" s="41"/>
      <c r="K749" s="41"/>
      <c r="L749" s="45"/>
      <c r="M749" s="267"/>
      <c r="N749" s="268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192</v>
      </c>
      <c r="AU749" s="18" t="s">
        <v>144</v>
      </c>
    </row>
    <row r="750" s="13" customFormat="1">
      <c r="A750" s="13"/>
      <c r="B750" s="232"/>
      <c r="C750" s="233"/>
      <c r="D750" s="234" t="s">
        <v>145</v>
      </c>
      <c r="E750" s="235" t="s">
        <v>1</v>
      </c>
      <c r="F750" s="236" t="s">
        <v>1010</v>
      </c>
      <c r="G750" s="233"/>
      <c r="H750" s="237">
        <v>49.5</v>
      </c>
      <c r="I750" s="238"/>
      <c r="J750" s="233"/>
      <c r="K750" s="233"/>
      <c r="L750" s="239"/>
      <c r="M750" s="240"/>
      <c r="N750" s="241"/>
      <c r="O750" s="241"/>
      <c r="P750" s="241"/>
      <c r="Q750" s="241"/>
      <c r="R750" s="241"/>
      <c r="S750" s="241"/>
      <c r="T750" s="24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3" t="s">
        <v>145</v>
      </c>
      <c r="AU750" s="243" t="s">
        <v>144</v>
      </c>
      <c r="AV750" s="13" t="s">
        <v>83</v>
      </c>
      <c r="AW750" s="13" t="s">
        <v>30</v>
      </c>
      <c r="AX750" s="13" t="s">
        <v>73</v>
      </c>
      <c r="AY750" s="243" t="s">
        <v>134</v>
      </c>
    </row>
    <row r="751" s="14" customFormat="1">
      <c r="A751" s="14"/>
      <c r="B751" s="244"/>
      <c r="C751" s="245"/>
      <c r="D751" s="234" t="s">
        <v>145</v>
      </c>
      <c r="E751" s="246" t="s">
        <v>1</v>
      </c>
      <c r="F751" s="247" t="s">
        <v>147</v>
      </c>
      <c r="G751" s="245"/>
      <c r="H751" s="248">
        <v>49.5</v>
      </c>
      <c r="I751" s="249"/>
      <c r="J751" s="245"/>
      <c r="K751" s="245"/>
      <c r="L751" s="250"/>
      <c r="M751" s="251"/>
      <c r="N751" s="252"/>
      <c r="O751" s="252"/>
      <c r="P751" s="252"/>
      <c r="Q751" s="252"/>
      <c r="R751" s="252"/>
      <c r="S751" s="252"/>
      <c r="T751" s="253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4" t="s">
        <v>145</v>
      </c>
      <c r="AU751" s="254" t="s">
        <v>144</v>
      </c>
      <c r="AV751" s="14" t="s">
        <v>143</v>
      </c>
      <c r="AW751" s="14" t="s">
        <v>30</v>
      </c>
      <c r="AX751" s="14" t="s">
        <v>81</v>
      </c>
      <c r="AY751" s="254" t="s">
        <v>134</v>
      </c>
    </row>
    <row r="752" s="2" customFormat="1" ht="16.5" customHeight="1">
      <c r="A752" s="39"/>
      <c r="B752" s="40"/>
      <c r="C752" s="255" t="s">
        <v>724</v>
      </c>
      <c r="D752" s="255" t="s">
        <v>188</v>
      </c>
      <c r="E752" s="256" t="s">
        <v>598</v>
      </c>
      <c r="F752" s="257" t="s">
        <v>599</v>
      </c>
      <c r="G752" s="258" t="s">
        <v>142</v>
      </c>
      <c r="H752" s="259">
        <v>49.5</v>
      </c>
      <c r="I752" s="260"/>
      <c r="J752" s="261">
        <f>ROUND(I752*H752,2)</f>
        <v>0</v>
      </c>
      <c r="K752" s="257" t="s">
        <v>1</v>
      </c>
      <c r="L752" s="262"/>
      <c r="M752" s="263" t="s">
        <v>1</v>
      </c>
      <c r="N752" s="264" t="s">
        <v>38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183</v>
      </c>
      <c r="AT752" s="230" t="s">
        <v>188</v>
      </c>
      <c r="AU752" s="230" t="s">
        <v>144</v>
      </c>
      <c r="AY752" s="18" t="s">
        <v>134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81</v>
      </c>
      <c r="BK752" s="231">
        <f>ROUND(I752*H752,2)</f>
        <v>0</v>
      </c>
      <c r="BL752" s="18" t="s">
        <v>143</v>
      </c>
      <c r="BM752" s="230" t="s">
        <v>1011</v>
      </c>
    </row>
    <row r="753" s="13" customFormat="1">
      <c r="A753" s="13"/>
      <c r="B753" s="232"/>
      <c r="C753" s="233"/>
      <c r="D753" s="234" t="s">
        <v>145</v>
      </c>
      <c r="E753" s="235" t="s">
        <v>1</v>
      </c>
      <c r="F753" s="236" t="s">
        <v>1010</v>
      </c>
      <c r="G753" s="233"/>
      <c r="H753" s="237">
        <v>49.5</v>
      </c>
      <c r="I753" s="238"/>
      <c r="J753" s="233"/>
      <c r="K753" s="233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145</v>
      </c>
      <c r="AU753" s="243" t="s">
        <v>144</v>
      </c>
      <c r="AV753" s="13" t="s">
        <v>83</v>
      </c>
      <c r="AW753" s="13" t="s">
        <v>30</v>
      </c>
      <c r="AX753" s="13" t="s">
        <v>73</v>
      </c>
      <c r="AY753" s="243" t="s">
        <v>134</v>
      </c>
    </row>
    <row r="754" s="14" customFormat="1">
      <c r="A754" s="14"/>
      <c r="B754" s="244"/>
      <c r="C754" s="245"/>
      <c r="D754" s="234" t="s">
        <v>145</v>
      </c>
      <c r="E754" s="246" t="s">
        <v>1</v>
      </c>
      <c r="F754" s="247" t="s">
        <v>147</v>
      </c>
      <c r="G754" s="245"/>
      <c r="H754" s="248">
        <v>49.5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145</v>
      </c>
      <c r="AU754" s="254" t="s">
        <v>144</v>
      </c>
      <c r="AV754" s="14" t="s">
        <v>143</v>
      </c>
      <c r="AW754" s="14" t="s">
        <v>30</v>
      </c>
      <c r="AX754" s="14" t="s">
        <v>81</v>
      </c>
      <c r="AY754" s="254" t="s">
        <v>134</v>
      </c>
    </row>
    <row r="755" s="2" customFormat="1" ht="24.15" customHeight="1">
      <c r="A755" s="39"/>
      <c r="B755" s="40"/>
      <c r="C755" s="219" t="s">
        <v>1012</v>
      </c>
      <c r="D755" s="219" t="s">
        <v>139</v>
      </c>
      <c r="E755" s="220" t="s">
        <v>740</v>
      </c>
      <c r="F755" s="221" t="s">
        <v>741</v>
      </c>
      <c r="G755" s="222" t="s">
        <v>150</v>
      </c>
      <c r="H755" s="223">
        <v>2</v>
      </c>
      <c r="I755" s="224"/>
      <c r="J755" s="225">
        <f>ROUND(I755*H755,2)</f>
        <v>0</v>
      </c>
      <c r="K755" s="221" t="s">
        <v>1</v>
      </c>
      <c r="L755" s="45"/>
      <c r="M755" s="226" t="s">
        <v>1</v>
      </c>
      <c r="N755" s="227" t="s">
        <v>38</v>
      </c>
      <c r="O755" s="92"/>
      <c r="P755" s="228">
        <f>O755*H755</f>
        <v>0</v>
      </c>
      <c r="Q755" s="228">
        <v>0</v>
      </c>
      <c r="R755" s="228">
        <f>Q755*H755</f>
        <v>0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143</v>
      </c>
      <c r="AT755" s="230" t="s">
        <v>139</v>
      </c>
      <c r="AU755" s="230" t="s">
        <v>144</v>
      </c>
      <c r="AY755" s="18" t="s">
        <v>134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81</v>
      </c>
      <c r="BK755" s="231">
        <f>ROUND(I755*H755,2)</f>
        <v>0</v>
      </c>
      <c r="BL755" s="18" t="s">
        <v>143</v>
      </c>
      <c r="BM755" s="230" t="s">
        <v>1013</v>
      </c>
    </row>
    <row r="756" s="2" customFormat="1">
      <c r="A756" s="39"/>
      <c r="B756" s="40"/>
      <c r="C756" s="41"/>
      <c r="D756" s="234" t="s">
        <v>192</v>
      </c>
      <c r="E756" s="41"/>
      <c r="F756" s="265" t="s">
        <v>743</v>
      </c>
      <c r="G756" s="41"/>
      <c r="H756" s="41"/>
      <c r="I756" s="266"/>
      <c r="J756" s="41"/>
      <c r="K756" s="41"/>
      <c r="L756" s="45"/>
      <c r="M756" s="267"/>
      <c r="N756" s="268"/>
      <c r="O756" s="92"/>
      <c r="P756" s="92"/>
      <c r="Q756" s="92"/>
      <c r="R756" s="92"/>
      <c r="S756" s="92"/>
      <c r="T756" s="93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192</v>
      </c>
      <c r="AU756" s="18" t="s">
        <v>144</v>
      </c>
    </row>
    <row r="757" s="2" customFormat="1" ht="21.75" customHeight="1">
      <c r="A757" s="39"/>
      <c r="B757" s="40"/>
      <c r="C757" s="255" t="s">
        <v>725</v>
      </c>
      <c r="D757" s="255" t="s">
        <v>188</v>
      </c>
      <c r="E757" s="256" t="s">
        <v>744</v>
      </c>
      <c r="F757" s="257" t="s">
        <v>745</v>
      </c>
      <c r="G757" s="258" t="s">
        <v>150</v>
      </c>
      <c r="H757" s="259">
        <v>2</v>
      </c>
      <c r="I757" s="260"/>
      <c r="J757" s="261">
        <f>ROUND(I757*H757,2)</f>
        <v>0</v>
      </c>
      <c r="K757" s="257" t="s">
        <v>1</v>
      </c>
      <c r="L757" s="262"/>
      <c r="M757" s="263" t="s">
        <v>1</v>
      </c>
      <c r="N757" s="264" t="s">
        <v>38</v>
      </c>
      <c r="O757" s="92"/>
      <c r="P757" s="228">
        <f>O757*H757</f>
        <v>0</v>
      </c>
      <c r="Q757" s="228">
        <v>0</v>
      </c>
      <c r="R757" s="228">
        <f>Q757*H757</f>
        <v>0</v>
      </c>
      <c r="S757" s="228">
        <v>0</v>
      </c>
      <c r="T757" s="229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183</v>
      </c>
      <c r="AT757" s="230" t="s">
        <v>188</v>
      </c>
      <c r="AU757" s="230" t="s">
        <v>144</v>
      </c>
      <c r="AY757" s="18" t="s">
        <v>134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81</v>
      </c>
      <c r="BK757" s="231">
        <f>ROUND(I757*H757,2)</f>
        <v>0</v>
      </c>
      <c r="BL757" s="18" t="s">
        <v>143</v>
      </c>
      <c r="BM757" s="230" t="s">
        <v>1014</v>
      </c>
    </row>
    <row r="758" s="2" customFormat="1" ht="21.75" customHeight="1">
      <c r="A758" s="39"/>
      <c r="B758" s="40"/>
      <c r="C758" s="219" t="s">
        <v>1015</v>
      </c>
      <c r="D758" s="219" t="s">
        <v>139</v>
      </c>
      <c r="E758" s="220" t="s">
        <v>751</v>
      </c>
      <c r="F758" s="221" t="s">
        <v>752</v>
      </c>
      <c r="G758" s="222" t="s">
        <v>150</v>
      </c>
      <c r="H758" s="223">
        <v>6</v>
      </c>
      <c r="I758" s="224"/>
      <c r="J758" s="225">
        <f>ROUND(I758*H758,2)</f>
        <v>0</v>
      </c>
      <c r="K758" s="221" t="s">
        <v>1</v>
      </c>
      <c r="L758" s="45"/>
      <c r="M758" s="226" t="s">
        <v>1</v>
      </c>
      <c r="N758" s="227" t="s">
        <v>38</v>
      </c>
      <c r="O758" s="92"/>
      <c r="P758" s="228">
        <f>O758*H758</f>
        <v>0</v>
      </c>
      <c r="Q758" s="228">
        <v>0</v>
      </c>
      <c r="R758" s="228">
        <f>Q758*H758</f>
        <v>0</v>
      </c>
      <c r="S758" s="228">
        <v>0</v>
      </c>
      <c r="T758" s="229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0" t="s">
        <v>143</v>
      </c>
      <c r="AT758" s="230" t="s">
        <v>139</v>
      </c>
      <c r="AU758" s="230" t="s">
        <v>144</v>
      </c>
      <c r="AY758" s="18" t="s">
        <v>134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18" t="s">
        <v>81</v>
      </c>
      <c r="BK758" s="231">
        <f>ROUND(I758*H758,2)</f>
        <v>0</v>
      </c>
      <c r="BL758" s="18" t="s">
        <v>143</v>
      </c>
      <c r="BM758" s="230" t="s">
        <v>1016</v>
      </c>
    </row>
    <row r="759" s="2" customFormat="1">
      <c r="A759" s="39"/>
      <c r="B759" s="40"/>
      <c r="C759" s="41"/>
      <c r="D759" s="234" t="s">
        <v>192</v>
      </c>
      <c r="E759" s="41"/>
      <c r="F759" s="265" t="s">
        <v>754</v>
      </c>
      <c r="G759" s="41"/>
      <c r="H759" s="41"/>
      <c r="I759" s="266"/>
      <c r="J759" s="41"/>
      <c r="K759" s="41"/>
      <c r="L759" s="45"/>
      <c r="M759" s="267"/>
      <c r="N759" s="268"/>
      <c r="O759" s="92"/>
      <c r="P759" s="92"/>
      <c r="Q759" s="92"/>
      <c r="R759" s="92"/>
      <c r="S759" s="92"/>
      <c r="T759" s="93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T759" s="18" t="s">
        <v>192</v>
      </c>
      <c r="AU759" s="18" t="s">
        <v>144</v>
      </c>
    </row>
    <row r="760" s="2" customFormat="1" ht="16.5" customHeight="1">
      <c r="A760" s="39"/>
      <c r="B760" s="40"/>
      <c r="C760" s="255" t="s">
        <v>727</v>
      </c>
      <c r="D760" s="255" t="s">
        <v>188</v>
      </c>
      <c r="E760" s="256" t="s">
        <v>755</v>
      </c>
      <c r="F760" s="257" t="s">
        <v>756</v>
      </c>
      <c r="G760" s="258" t="s">
        <v>150</v>
      </c>
      <c r="H760" s="259">
        <v>6</v>
      </c>
      <c r="I760" s="260"/>
      <c r="J760" s="261">
        <f>ROUND(I760*H760,2)</f>
        <v>0</v>
      </c>
      <c r="K760" s="257" t="s">
        <v>1</v>
      </c>
      <c r="L760" s="262"/>
      <c r="M760" s="263" t="s">
        <v>1</v>
      </c>
      <c r="N760" s="264" t="s">
        <v>38</v>
      </c>
      <c r="O760" s="92"/>
      <c r="P760" s="228">
        <f>O760*H760</f>
        <v>0</v>
      </c>
      <c r="Q760" s="228">
        <v>0</v>
      </c>
      <c r="R760" s="228">
        <f>Q760*H760</f>
        <v>0</v>
      </c>
      <c r="S760" s="228">
        <v>0</v>
      </c>
      <c r="T760" s="229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0" t="s">
        <v>183</v>
      </c>
      <c r="AT760" s="230" t="s">
        <v>188</v>
      </c>
      <c r="AU760" s="230" t="s">
        <v>144</v>
      </c>
      <c r="AY760" s="18" t="s">
        <v>134</v>
      </c>
      <c r="BE760" s="231">
        <f>IF(N760="základní",J760,0)</f>
        <v>0</v>
      </c>
      <c r="BF760" s="231">
        <f>IF(N760="snížená",J760,0)</f>
        <v>0</v>
      </c>
      <c r="BG760" s="231">
        <f>IF(N760="zákl. přenesená",J760,0)</f>
        <v>0</v>
      </c>
      <c r="BH760" s="231">
        <f>IF(N760="sníž. přenesená",J760,0)</f>
        <v>0</v>
      </c>
      <c r="BI760" s="231">
        <f>IF(N760="nulová",J760,0)</f>
        <v>0</v>
      </c>
      <c r="BJ760" s="18" t="s">
        <v>81</v>
      </c>
      <c r="BK760" s="231">
        <f>ROUND(I760*H760,2)</f>
        <v>0</v>
      </c>
      <c r="BL760" s="18" t="s">
        <v>143</v>
      </c>
      <c r="BM760" s="230" t="s">
        <v>1017</v>
      </c>
    </row>
    <row r="761" s="2" customFormat="1" ht="24.15" customHeight="1">
      <c r="A761" s="39"/>
      <c r="B761" s="40"/>
      <c r="C761" s="219" t="s">
        <v>1018</v>
      </c>
      <c r="D761" s="219" t="s">
        <v>139</v>
      </c>
      <c r="E761" s="220" t="s">
        <v>759</v>
      </c>
      <c r="F761" s="221" t="s">
        <v>760</v>
      </c>
      <c r="G761" s="222" t="s">
        <v>150</v>
      </c>
      <c r="H761" s="223">
        <v>9</v>
      </c>
      <c r="I761" s="224"/>
      <c r="J761" s="225">
        <f>ROUND(I761*H761,2)</f>
        <v>0</v>
      </c>
      <c r="K761" s="221" t="s">
        <v>1</v>
      </c>
      <c r="L761" s="45"/>
      <c r="M761" s="226" t="s">
        <v>1</v>
      </c>
      <c r="N761" s="227" t="s">
        <v>38</v>
      </c>
      <c r="O761" s="92"/>
      <c r="P761" s="228">
        <f>O761*H761</f>
        <v>0</v>
      </c>
      <c r="Q761" s="228">
        <v>0</v>
      </c>
      <c r="R761" s="228">
        <f>Q761*H761</f>
        <v>0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143</v>
      </c>
      <c r="AT761" s="230" t="s">
        <v>139</v>
      </c>
      <c r="AU761" s="230" t="s">
        <v>144</v>
      </c>
      <c r="AY761" s="18" t="s">
        <v>134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81</v>
      </c>
      <c r="BK761" s="231">
        <f>ROUND(I761*H761,2)</f>
        <v>0</v>
      </c>
      <c r="BL761" s="18" t="s">
        <v>143</v>
      </c>
      <c r="BM761" s="230" t="s">
        <v>1019</v>
      </c>
    </row>
    <row r="762" s="2" customFormat="1">
      <c r="A762" s="39"/>
      <c r="B762" s="40"/>
      <c r="C762" s="41"/>
      <c r="D762" s="234" t="s">
        <v>192</v>
      </c>
      <c r="E762" s="41"/>
      <c r="F762" s="265" t="s">
        <v>762</v>
      </c>
      <c r="G762" s="41"/>
      <c r="H762" s="41"/>
      <c r="I762" s="266"/>
      <c r="J762" s="41"/>
      <c r="K762" s="41"/>
      <c r="L762" s="45"/>
      <c r="M762" s="267"/>
      <c r="N762" s="268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192</v>
      </c>
      <c r="AU762" s="18" t="s">
        <v>144</v>
      </c>
    </row>
    <row r="763" s="2" customFormat="1" ht="21.75" customHeight="1">
      <c r="A763" s="39"/>
      <c r="B763" s="40"/>
      <c r="C763" s="255" t="s">
        <v>729</v>
      </c>
      <c r="D763" s="255" t="s">
        <v>188</v>
      </c>
      <c r="E763" s="256" t="s">
        <v>763</v>
      </c>
      <c r="F763" s="257" t="s">
        <v>764</v>
      </c>
      <c r="G763" s="258" t="s">
        <v>150</v>
      </c>
      <c r="H763" s="259">
        <v>9</v>
      </c>
      <c r="I763" s="260"/>
      <c r="J763" s="261">
        <f>ROUND(I763*H763,2)</f>
        <v>0</v>
      </c>
      <c r="K763" s="257" t="s">
        <v>1</v>
      </c>
      <c r="L763" s="262"/>
      <c r="M763" s="263" t="s">
        <v>1</v>
      </c>
      <c r="N763" s="264" t="s">
        <v>38</v>
      </c>
      <c r="O763" s="92"/>
      <c r="P763" s="228">
        <f>O763*H763</f>
        <v>0</v>
      </c>
      <c r="Q763" s="228">
        <v>0</v>
      </c>
      <c r="R763" s="228">
        <f>Q763*H763</f>
        <v>0</v>
      </c>
      <c r="S763" s="228">
        <v>0</v>
      </c>
      <c r="T763" s="229">
        <f>S763*H763</f>
        <v>0</v>
      </c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R763" s="230" t="s">
        <v>183</v>
      </c>
      <c r="AT763" s="230" t="s">
        <v>188</v>
      </c>
      <c r="AU763" s="230" t="s">
        <v>144</v>
      </c>
      <c r="AY763" s="18" t="s">
        <v>134</v>
      </c>
      <c r="BE763" s="231">
        <f>IF(N763="základní",J763,0)</f>
        <v>0</v>
      </c>
      <c r="BF763" s="231">
        <f>IF(N763="snížená",J763,0)</f>
        <v>0</v>
      </c>
      <c r="BG763" s="231">
        <f>IF(N763="zákl. přenesená",J763,0)</f>
        <v>0</v>
      </c>
      <c r="BH763" s="231">
        <f>IF(N763="sníž. přenesená",J763,0)</f>
        <v>0</v>
      </c>
      <c r="BI763" s="231">
        <f>IF(N763="nulová",J763,0)</f>
        <v>0</v>
      </c>
      <c r="BJ763" s="18" t="s">
        <v>81</v>
      </c>
      <c r="BK763" s="231">
        <f>ROUND(I763*H763,2)</f>
        <v>0</v>
      </c>
      <c r="BL763" s="18" t="s">
        <v>143</v>
      </c>
      <c r="BM763" s="230" t="s">
        <v>1020</v>
      </c>
    </row>
    <row r="764" s="2" customFormat="1" ht="16.5" customHeight="1">
      <c r="A764" s="39"/>
      <c r="B764" s="40"/>
      <c r="C764" s="219" t="s">
        <v>1021</v>
      </c>
      <c r="D764" s="219" t="s">
        <v>139</v>
      </c>
      <c r="E764" s="220" t="s">
        <v>454</v>
      </c>
      <c r="F764" s="221" t="s">
        <v>455</v>
      </c>
      <c r="G764" s="222" t="s">
        <v>150</v>
      </c>
      <c r="H764" s="223">
        <v>7</v>
      </c>
      <c r="I764" s="224"/>
      <c r="J764" s="225">
        <f>ROUND(I764*H764,2)</f>
        <v>0</v>
      </c>
      <c r="K764" s="221" t="s">
        <v>1</v>
      </c>
      <c r="L764" s="45"/>
      <c r="M764" s="226" t="s">
        <v>1</v>
      </c>
      <c r="N764" s="227" t="s">
        <v>38</v>
      </c>
      <c r="O764" s="92"/>
      <c r="P764" s="228">
        <f>O764*H764</f>
        <v>0</v>
      </c>
      <c r="Q764" s="228">
        <v>0</v>
      </c>
      <c r="R764" s="228">
        <f>Q764*H764</f>
        <v>0</v>
      </c>
      <c r="S764" s="228">
        <v>0</v>
      </c>
      <c r="T764" s="229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0" t="s">
        <v>143</v>
      </c>
      <c r="AT764" s="230" t="s">
        <v>139</v>
      </c>
      <c r="AU764" s="230" t="s">
        <v>144</v>
      </c>
      <c r="AY764" s="18" t="s">
        <v>134</v>
      </c>
      <c r="BE764" s="231">
        <f>IF(N764="základní",J764,0)</f>
        <v>0</v>
      </c>
      <c r="BF764" s="231">
        <f>IF(N764="snížená",J764,0)</f>
        <v>0</v>
      </c>
      <c r="BG764" s="231">
        <f>IF(N764="zákl. přenesená",J764,0)</f>
        <v>0</v>
      </c>
      <c r="BH764" s="231">
        <f>IF(N764="sníž. přenesená",J764,0)</f>
        <v>0</v>
      </c>
      <c r="BI764" s="231">
        <f>IF(N764="nulová",J764,0)</f>
        <v>0</v>
      </c>
      <c r="BJ764" s="18" t="s">
        <v>81</v>
      </c>
      <c r="BK764" s="231">
        <f>ROUND(I764*H764,2)</f>
        <v>0</v>
      </c>
      <c r="BL764" s="18" t="s">
        <v>143</v>
      </c>
      <c r="BM764" s="230" t="s">
        <v>1022</v>
      </c>
    </row>
    <row r="765" s="2" customFormat="1">
      <c r="A765" s="39"/>
      <c r="B765" s="40"/>
      <c r="C765" s="41"/>
      <c r="D765" s="234" t="s">
        <v>192</v>
      </c>
      <c r="E765" s="41"/>
      <c r="F765" s="265" t="s">
        <v>456</v>
      </c>
      <c r="G765" s="41"/>
      <c r="H765" s="41"/>
      <c r="I765" s="266"/>
      <c r="J765" s="41"/>
      <c r="K765" s="41"/>
      <c r="L765" s="45"/>
      <c r="M765" s="267"/>
      <c r="N765" s="268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192</v>
      </c>
      <c r="AU765" s="18" t="s">
        <v>144</v>
      </c>
    </row>
    <row r="766" s="2" customFormat="1" ht="16.5" customHeight="1">
      <c r="A766" s="39"/>
      <c r="B766" s="40"/>
      <c r="C766" s="219" t="s">
        <v>733</v>
      </c>
      <c r="D766" s="219" t="s">
        <v>139</v>
      </c>
      <c r="E766" s="220" t="s">
        <v>788</v>
      </c>
      <c r="F766" s="221" t="s">
        <v>789</v>
      </c>
      <c r="G766" s="222" t="s">
        <v>150</v>
      </c>
      <c r="H766" s="223">
        <v>2</v>
      </c>
      <c r="I766" s="224"/>
      <c r="J766" s="225">
        <f>ROUND(I766*H766,2)</f>
        <v>0</v>
      </c>
      <c r="K766" s="221" t="s">
        <v>1</v>
      </c>
      <c r="L766" s="45"/>
      <c r="M766" s="226" t="s">
        <v>1</v>
      </c>
      <c r="N766" s="227" t="s">
        <v>38</v>
      </c>
      <c r="O766" s="92"/>
      <c r="P766" s="228">
        <f>O766*H766</f>
        <v>0</v>
      </c>
      <c r="Q766" s="228">
        <v>0</v>
      </c>
      <c r="R766" s="228">
        <f>Q766*H766</f>
        <v>0</v>
      </c>
      <c r="S766" s="228">
        <v>0</v>
      </c>
      <c r="T766" s="229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0" t="s">
        <v>143</v>
      </c>
      <c r="AT766" s="230" t="s">
        <v>139</v>
      </c>
      <c r="AU766" s="230" t="s">
        <v>144</v>
      </c>
      <c r="AY766" s="18" t="s">
        <v>134</v>
      </c>
      <c r="BE766" s="231">
        <f>IF(N766="základní",J766,0)</f>
        <v>0</v>
      </c>
      <c r="BF766" s="231">
        <f>IF(N766="snížená",J766,0)</f>
        <v>0</v>
      </c>
      <c r="BG766" s="231">
        <f>IF(N766="zákl. přenesená",J766,0)</f>
        <v>0</v>
      </c>
      <c r="BH766" s="231">
        <f>IF(N766="sníž. přenesená",J766,0)</f>
        <v>0</v>
      </c>
      <c r="BI766" s="231">
        <f>IF(N766="nulová",J766,0)</f>
        <v>0</v>
      </c>
      <c r="BJ766" s="18" t="s">
        <v>81</v>
      </c>
      <c r="BK766" s="231">
        <f>ROUND(I766*H766,2)</f>
        <v>0</v>
      </c>
      <c r="BL766" s="18" t="s">
        <v>143</v>
      </c>
      <c r="BM766" s="230" t="s">
        <v>1023</v>
      </c>
    </row>
    <row r="767" s="2" customFormat="1">
      <c r="A767" s="39"/>
      <c r="B767" s="40"/>
      <c r="C767" s="41"/>
      <c r="D767" s="234" t="s">
        <v>192</v>
      </c>
      <c r="E767" s="41"/>
      <c r="F767" s="265" t="s">
        <v>791</v>
      </c>
      <c r="G767" s="41"/>
      <c r="H767" s="41"/>
      <c r="I767" s="266"/>
      <c r="J767" s="41"/>
      <c r="K767" s="41"/>
      <c r="L767" s="45"/>
      <c r="M767" s="267"/>
      <c r="N767" s="268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192</v>
      </c>
      <c r="AU767" s="18" t="s">
        <v>144</v>
      </c>
    </row>
    <row r="768" s="2" customFormat="1" ht="16.5" customHeight="1">
      <c r="A768" s="39"/>
      <c r="B768" s="40"/>
      <c r="C768" s="255" t="s">
        <v>1024</v>
      </c>
      <c r="D768" s="255" t="s">
        <v>188</v>
      </c>
      <c r="E768" s="256" t="s">
        <v>793</v>
      </c>
      <c r="F768" s="257" t="s">
        <v>794</v>
      </c>
      <c r="G768" s="258" t="s">
        <v>150</v>
      </c>
      <c r="H768" s="259">
        <v>2</v>
      </c>
      <c r="I768" s="260"/>
      <c r="J768" s="261">
        <f>ROUND(I768*H768,2)</f>
        <v>0</v>
      </c>
      <c r="K768" s="257" t="s">
        <v>1</v>
      </c>
      <c r="L768" s="262"/>
      <c r="M768" s="263" t="s">
        <v>1</v>
      </c>
      <c r="N768" s="264" t="s">
        <v>38</v>
      </c>
      <c r="O768" s="92"/>
      <c r="P768" s="228">
        <f>O768*H768</f>
        <v>0</v>
      </c>
      <c r="Q768" s="228">
        <v>0</v>
      </c>
      <c r="R768" s="228">
        <f>Q768*H768</f>
        <v>0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183</v>
      </c>
      <c r="AT768" s="230" t="s">
        <v>188</v>
      </c>
      <c r="AU768" s="230" t="s">
        <v>144</v>
      </c>
      <c r="AY768" s="18" t="s">
        <v>134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81</v>
      </c>
      <c r="BK768" s="231">
        <f>ROUND(I768*H768,2)</f>
        <v>0</v>
      </c>
      <c r="BL768" s="18" t="s">
        <v>143</v>
      </c>
      <c r="BM768" s="230" t="s">
        <v>1025</v>
      </c>
    </row>
    <row r="769" s="2" customFormat="1" ht="24.15" customHeight="1">
      <c r="A769" s="39"/>
      <c r="B769" s="40"/>
      <c r="C769" s="219" t="s">
        <v>738</v>
      </c>
      <c r="D769" s="219" t="s">
        <v>139</v>
      </c>
      <c r="E769" s="220" t="s">
        <v>346</v>
      </c>
      <c r="F769" s="221" t="s">
        <v>347</v>
      </c>
      <c r="G769" s="222" t="s">
        <v>150</v>
      </c>
      <c r="H769" s="223">
        <v>7</v>
      </c>
      <c r="I769" s="224"/>
      <c r="J769" s="225">
        <f>ROUND(I769*H769,2)</f>
        <v>0</v>
      </c>
      <c r="K769" s="221" t="s">
        <v>1</v>
      </c>
      <c r="L769" s="45"/>
      <c r="M769" s="226" t="s">
        <v>1</v>
      </c>
      <c r="N769" s="227" t="s">
        <v>38</v>
      </c>
      <c r="O769" s="92"/>
      <c r="P769" s="228">
        <f>O769*H769</f>
        <v>0</v>
      </c>
      <c r="Q769" s="228">
        <v>0</v>
      </c>
      <c r="R769" s="228">
        <f>Q769*H769</f>
        <v>0</v>
      </c>
      <c r="S769" s="228">
        <v>0</v>
      </c>
      <c r="T769" s="229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30" t="s">
        <v>143</v>
      </c>
      <c r="AT769" s="230" t="s">
        <v>139</v>
      </c>
      <c r="AU769" s="230" t="s">
        <v>144</v>
      </c>
      <c r="AY769" s="18" t="s">
        <v>134</v>
      </c>
      <c r="BE769" s="231">
        <f>IF(N769="základní",J769,0)</f>
        <v>0</v>
      </c>
      <c r="BF769" s="231">
        <f>IF(N769="snížená",J769,0)</f>
        <v>0</v>
      </c>
      <c r="BG769" s="231">
        <f>IF(N769="zákl. přenesená",J769,0)</f>
        <v>0</v>
      </c>
      <c r="BH769" s="231">
        <f>IF(N769="sníž. přenesená",J769,0)</f>
        <v>0</v>
      </c>
      <c r="BI769" s="231">
        <f>IF(N769="nulová",J769,0)</f>
        <v>0</v>
      </c>
      <c r="BJ769" s="18" t="s">
        <v>81</v>
      </c>
      <c r="BK769" s="231">
        <f>ROUND(I769*H769,2)</f>
        <v>0</v>
      </c>
      <c r="BL769" s="18" t="s">
        <v>143</v>
      </c>
      <c r="BM769" s="230" t="s">
        <v>1026</v>
      </c>
    </row>
    <row r="770" s="2" customFormat="1">
      <c r="A770" s="39"/>
      <c r="B770" s="40"/>
      <c r="C770" s="41"/>
      <c r="D770" s="234" t="s">
        <v>192</v>
      </c>
      <c r="E770" s="41"/>
      <c r="F770" s="265" t="s">
        <v>349</v>
      </c>
      <c r="G770" s="41"/>
      <c r="H770" s="41"/>
      <c r="I770" s="266"/>
      <c r="J770" s="41"/>
      <c r="K770" s="41"/>
      <c r="L770" s="45"/>
      <c r="M770" s="267"/>
      <c r="N770" s="268"/>
      <c r="O770" s="92"/>
      <c r="P770" s="92"/>
      <c r="Q770" s="92"/>
      <c r="R770" s="92"/>
      <c r="S770" s="92"/>
      <c r="T770" s="93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192</v>
      </c>
      <c r="AU770" s="18" t="s">
        <v>144</v>
      </c>
    </row>
    <row r="771" s="2" customFormat="1" ht="21.75" customHeight="1">
      <c r="A771" s="39"/>
      <c r="B771" s="40"/>
      <c r="C771" s="255" t="s">
        <v>1027</v>
      </c>
      <c r="D771" s="255" t="s">
        <v>188</v>
      </c>
      <c r="E771" s="256" t="s">
        <v>351</v>
      </c>
      <c r="F771" s="257" t="s">
        <v>352</v>
      </c>
      <c r="G771" s="258" t="s">
        <v>150</v>
      </c>
      <c r="H771" s="259">
        <v>7</v>
      </c>
      <c r="I771" s="260"/>
      <c r="J771" s="261">
        <f>ROUND(I771*H771,2)</f>
        <v>0</v>
      </c>
      <c r="K771" s="257" t="s">
        <v>1</v>
      </c>
      <c r="L771" s="262"/>
      <c r="M771" s="263" t="s">
        <v>1</v>
      </c>
      <c r="N771" s="264" t="s">
        <v>38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183</v>
      </c>
      <c r="AT771" s="230" t="s">
        <v>188</v>
      </c>
      <c r="AU771" s="230" t="s">
        <v>144</v>
      </c>
      <c r="AY771" s="18" t="s">
        <v>134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81</v>
      </c>
      <c r="BK771" s="231">
        <f>ROUND(I771*H771,2)</f>
        <v>0</v>
      </c>
      <c r="BL771" s="18" t="s">
        <v>143</v>
      </c>
      <c r="BM771" s="230" t="s">
        <v>1028</v>
      </c>
    </row>
    <row r="772" s="2" customFormat="1" ht="24.15" customHeight="1">
      <c r="A772" s="39"/>
      <c r="B772" s="40"/>
      <c r="C772" s="219" t="s">
        <v>742</v>
      </c>
      <c r="D772" s="219" t="s">
        <v>139</v>
      </c>
      <c r="E772" s="220" t="s">
        <v>1029</v>
      </c>
      <c r="F772" s="221" t="s">
        <v>1030</v>
      </c>
      <c r="G772" s="222" t="s">
        <v>150</v>
      </c>
      <c r="H772" s="223">
        <v>3</v>
      </c>
      <c r="I772" s="224"/>
      <c r="J772" s="225">
        <f>ROUND(I772*H772,2)</f>
        <v>0</v>
      </c>
      <c r="K772" s="221" t="s">
        <v>1</v>
      </c>
      <c r="L772" s="45"/>
      <c r="M772" s="226" t="s">
        <v>1</v>
      </c>
      <c r="N772" s="227" t="s">
        <v>38</v>
      </c>
      <c r="O772" s="92"/>
      <c r="P772" s="228">
        <f>O772*H772</f>
        <v>0</v>
      </c>
      <c r="Q772" s="228">
        <v>0</v>
      </c>
      <c r="R772" s="228">
        <f>Q772*H772</f>
        <v>0</v>
      </c>
      <c r="S772" s="228">
        <v>0</v>
      </c>
      <c r="T772" s="229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30" t="s">
        <v>143</v>
      </c>
      <c r="AT772" s="230" t="s">
        <v>139</v>
      </c>
      <c r="AU772" s="230" t="s">
        <v>144</v>
      </c>
      <c r="AY772" s="18" t="s">
        <v>134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8" t="s">
        <v>81</v>
      </c>
      <c r="BK772" s="231">
        <f>ROUND(I772*H772,2)</f>
        <v>0</v>
      </c>
      <c r="BL772" s="18" t="s">
        <v>143</v>
      </c>
      <c r="BM772" s="230" t="s">
        <v>1031</v>
      </c>
    </row>
    <row r="773" s="2" customFormat="1">
      <c r="A773" s="39"/>
      <c r="B773" s="40"/>
      <c r="C773" s="41"/>
      <c r="D773" s="234" t="s">
        <v>192</v>
      </c>
      <c r="E773" s="41"/>
      <c r="F773" s="265" t="s">
        <v>1032</v>
      </c>
      <c r="G773" s="41"/>
      <c r="H773" s="41"/>
      <c r="I773" s="266"/>
      <c r="J773" s="41"/>
      <c r="K773" s="41"/>
      <c r="L773" s="45"/>
      <c r="M773" s="267"/>
      <c r="N773" s="268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192</v>
      </c>
      <c r="AU773" s="18" t="s">
        <v>144</v>
      </c>
    </row>
    <row r="774" s="2" customFormat="1" ht="24.15" customHeight="1">
      <c r="A774" s="39"/>
      <c r="B774" s="40"/>
      <c r="C774" s="255" t="s">
        <v>1033</v>
      </c>
      <c r="D774" s="255" t="s">
        <v>188</v>
      </c>
      <c r="E774" s="256" t="s">
        <v>1034</v>
      </c>
      <c r="F774" s="257" t="s">
        <v>1035</v>
      </c>
      <c r="G774" s="258" t="s">
        <v>150</v>
      </c>
      <c r="H774" s="259">
        <v>3</v>
      </c>
      <c r="I774" s="260"/>
      <c r="J774" s="261">
        <f>ROUND(I774*H774,2)</f>
        <v>0</v>
      </c>
      <c r="K774" s="257" t="s">
        <v>1</v>
      </c>
      <c r="L774" s="262"/>
      <c r="M774" s="263" t="s">
        <v>1</v>
      </c>
      <c r="N774" s="264" t="s">
        <v>38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0</v>
      </c>
      <c r="T774" s="229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183</v>
      </c>
      <c r="AT774" s="230" t="s">
        <v>188</v>
      </c>
      <c r="AU774" s="230" t="s">
        <v>144</v>
      </c>
      <c r="AY774" s="18" t="s">
        <v>134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81</v>
      </c>
      <c r="BK774" s="231">
        <f>ROUND(I774*H774,2)</f>
        <v>0</v>
      </c>
      <c r="BL774" s="18" t="s">
        <v>143</v>
      </c>
      <c r="BM774" s="230" t="s">
        <v>1036</v>
      </c>
    </row>
    <row r="775" s="2" customFormat="1" ht="16.5" customHeight="1">
      <c r="A775" s="39"/>
      <c r="B775" s="40"/>
      <c r="C775" s="219" t="s">
        <v>746</v>
      </c>
      <c r="D775" s="219" t="s">
        <v>139</v>
      </c>
      <c r="E775" s="220" t="s">
        <v>1037</v>
      </c>
      <c r="F775" s="221" t="s">
        <v>1038</v>
      </c>
      <c r="G775" s="222" t="s">
        <v>150</v>
      </c>
      <c r="H775" s="223">
        <v>2</v>
      </c>
      <c r="I775" s="224"/>
      <c r="J775" s="225">
        <f>ROUND(I775*H775,2)</f>
        <v>0</v>
      </c>
      <c r="K775" s="221" t="s">
        <v>1</v>
      </c>
      <c r="L775" s="45"/>
      <c r="M775" s="226" t="s">
        <v>1</v>
      </c>
      <c r="N775" s="227" t="s">
        <v>38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143</v>
      </c>
      <c r="AT775" s="230" t="s">
        <v>139</v>
      </c>
      <c r="AU775" s="230" t="s">
        <v>144</v>
      </c>
      <c r="AY775" s="18" t="s">
        <v>134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81</v>
      </c>
      <c r="BK775" s="231">
        <f>ROUND(I775*H775,2)</f>
        <v>0</v>
      </c>
      <c r="BL775" s="18" t="s">
        <v>143</v>
      </c>
      <c r="BM775" s="230" t="s">
        <v>1039</v>
      </c>
    </row>
    <row r="776" s="2" customFormat="1">
      <c r="A776" s="39"/>
      <c r="B776" s="40"/>
      <c r="C776" s="41"/>
      <c r="D776" s="234" t="s">
        <v>192</v>
      </c>
      <c r="E776" s="41"/>
      <c r="F776" s="265" t="s">
        <v>1040</v>
      </c>
      <c r="G776" s="41"/>
      <c r="H776" s="41"/>
      <c r="I776" s="266"/>
      <c r="J776" s="41"/>
      <c r="K776" s="41"/>
      <c r="L776" s="45"/>
      <c r="M776" s="267"/>
      <c r="N776" s="268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192</v>
      </c>
      <c r="AU776" s="18" t="s">
        <v>144</v>
      </c>
    </row>
    <row r="777" s="2" customFormat="1" ht="16.5" customHeight="1">
      <c r="A777" s="39"/>
      <c r="B777" s="40"/>
      <c r="C777" s="255" t="s">
        <v>1041</v>
      </c>
      <c r="D777" s="255" t="s">
        <v>188</v>
      </c>
      <c r="E777" s="256" t="s">
        <v>1042</v>
      </c>
      <c r="F777" s="257" t="s">
        <v>1043</v>
      </c>
      <c r="G777" s="258" t="s">
        <v>150</v>
      </c>
      <c r="H777" s="259">
        <v>2</v>
      </c>
      <c r="I777" s="260"/>
      <c r="J777" s="261">
        <f>ROUND(I777*H777,2)</f>
        <v>0</v>
      </c>
      <c r="K777" s="257" t="s">
        <v>1</v>
      </c>
      <c r="L777" s="262"/>
      <c r="M777" s="263" t="s">
        <v>1</v>
      </c>
      <c r="N777" s="264" t="s">
        <v>38</v>
      </c>
      <c r="O777" s="92"/>
      <c r="P777" s="228">
        <f>O777*H777</f>
        <v>0</v>
      </c>
      <c r="Q777" s="228">
        <v>0</v>
      </c>
      <c r="R777" s="228">
        <f>Q777*H777</f>
        <v>0</v>
      </c>
      <c r="S777" s="228">
        <v>0</v>
      </c>
      <c r="T777" s="229">
        <f>S777*H777</f>
        <v>0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30" t="s">
        <v>183</v>
      </c>
      <c r="AT777" s="230" t="s">
        <v>188</v>
      </c>
      <c r="AU777" s="230" t="s">
        <v>144</v>
      </c>
      <c r="AY777" s="18" t="s">
        <v>134</v>
      </c>
      <c r="BE777" s="231">
        <f>IF(N777="základní",J777,0)</f>
        <v>0</v>
      </c>
      <c r="BF777" s="231">
        <f>IF(N777="snížená",J777,0)</f>
        <v>0</v>
      </c>
      <c r="BG777" s="231">
        <f>IF(N777="zákl. přenesená",J777,0)</f>
        <v>0</v>
      </c>
      <c r="BH777" s="231">
        <f>IF(N777="sníž. přenesená",J777,0)</f>
        <v>0</v>
      </c>
      <c r="BI777" s="231">
        <f>IF(N777="nulová",J777,0)</f>
        <v>0</v>
      </c>
      <c r="BJ777" s="18" t="s">
        <v>81</v>
      </c>
      <c r="BK777" s="231">
        <f>ROUND(I777*H777,2)</f>
        <v>0</v>
      </c>
      <c r="BL777" s="18" t="s">
        <v>143</v>
      </c>
      <c r="BM777" s="230" t="s">
        <v>1044</v>
      </c>
    </row>
    <row r="778" s="2" customFormat="1" ht="16.5" customHeight="1">
      <c r="A778" s="39"/>
      <c r="B778" s="40"/>
      <c r="C778" s="219" t="s">
        <v>748</v>
      </c>
      <c r="D778" s="219" t="s">
        <v>139</v>
      </c>
      <c r="E778" s="220" t="s">
        <v>731</v>
      </c>
      <c r="F778" s="221" t="s">
        <v>732</v>
      </c>
      <c r="G778" s="222" t="s">
        <v>142</v>
      </c>
      <c r="H778" s="223">
        <v>209</v>
      </c>
      <c r="I778" s="224"/>
      <c r="J778" s="225">
        <f>ROUND(I778*H778,2)</f>
        <v>0</v>
      </c>
      <c r="K778" s="221" t="s">
        <v>1</v>
      </c>
      <c r="L778" s="45"/>
      <c r="M778" s="226" t="s">
        <v>1</v>
      </c>
      <c r="N778" s="227" t="s">
        <v>38</v>
      </c>
      <c r="O778" s="92"/>
      <c r="P778" s="228">
        <f>O778*H778</f>
        <v>0</v>
      </c>
      <c r="Q778" s="228">
        <v>0</v>
      </c>
      <c r="R778" s="228">
        <f>Q778*H778</f>
        <v>0</v>
      </c>
      <c r="S778" s="228">
        <v>0</v>
      </c>
      <c r="T778" s="229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0" t="s">
        <v>143</v>
      </c>
      <c r="AT778" s="230" t="s">
        <v>139</v>
      </c>
      <c r="AU778" s="230" t="s">
        <v>144</v>
      </c>
      <c r="AY778" s="18" t="s">
        <v>134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8" t="s">
        <v>81</v>
      </c>
      <c r="BK778" s="231">
        <f>ROUND(I778*H778,2)</f>
        <v>0</v>
      </c>
      <c r="BL778" s="18" t="s">
        <v>143</v>
      </c>
      <c r="BM778" s="230" t="s">
        <v>1045</v>
      </c>
    </row>
    <row r="779" s="2" customFormat="1">
      <c r="A779" s="39"/>
      <c r="B779" s="40"/>
      <c r="C779" s="41"/>
      <c r="D779" s="234" t="s">
        <v>192</v>
      </c>
      <c r="E779" s="41"/>
      <c r="F779" s="265" t="s">
        <v>734</v>
      </c>
      <c r="G779" s="41"/>
      <c r="H779" s="41"/>
      <c r="I779" s="266"/>
      <c r="J779" s="41"/>
      <c r="K779" s="41"/>
      <c r="L779" s="45"/>
      <c r="M779" s="267"/>
      <c r="N779" s="268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192</v>
      </c>
      <c r="AU779" s="18" t="s">
        <v>144</v>
      </c>
    </row>
    <row r="780" s="13" customFormat="1">
      <c r="A780" s="13"/>
      <c r="B780" s="232"/>
      <c r="C780" s="233"/>
      <c r="D780" s="234" t="s">
        <v>145</v>
      </c>
      <c r="E780" s="235" t="s">
        <v>1</v>
      </c>
      <c r="F780" s="236" t="s">
        <v>1046</v>
      </c>
      <c r="G780" s="233"/>
      <c r="H780" s="237">
        <v>209</v>
      </c>
      <c r="I780" s="238"/>
      <c r="J780" s="233"/>
      <c r="K780" s="233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145</v>
      </c>
      <c r="AU780" s="243" t="s">
        <v>144</v>
      </c>
      <c r="AV780" s="13" t="s">
        <v>83</v>
      </c>
      <c r="AW780" s="13" t="s">
        <v>30</v>
      </c>
      <c r="AX780" s="13" t="s">
        <v>73</v>
      </c>
      <c r="AY780" s="243" t="s">
        <v>134</v>
      </c>
    </row>
    <row r="781" s="14" customFormat="1">
      <c r="A781" s="14"/>
      <c r="B781" s="244"/>
      <c r="C781" s="245"/>
      <c r="D781" s="234" t="s">
        <v>145</v>
      </c>
      <c r="E781" s="246" t="s">
        <v>1</v>
      </c>
      <c r="F781" s="247" t="s">
        <v>147</v>
      </c>
      <c r="G781" s="245"/>
      <c r="H781" s="248">
        <v>209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145</v>
      </c>
      <c r="AU781" s="254" t="s">
        <v>144</v>
      </c>
      <c r="AV781" s="14" t="s">
        <v>143</v>
      </c>
      <c r="AW781" s="14" t="s">
        <v>30</v>
      </c>
      <c r="AX781" s="14" t="s">
        <v>81</v>
      </c>
      <c r="AY781" s="254" t="s">
        <v>134</v>
      </c>
    </row>
    <row r="782" s="2" customFormat="1" ht="16.5" customHeight="1">
      <c r="A782" s="39"/>
      <c r="B782" s="40"/>
      <c r="C782" s="255" t="s">
        <v>1047</v>
      </c>
      <c r="D782" s="255" t="s">
        <v>188</v>
      </c>
      <c r="E782" s="256" t="s">
        <v>736</v>
      </c>
      <c r="F782" s="257" t="s">
        <v>737</v>
      </c>
      <c r="G782" s="258" t="s">
        <v>142</v>
      </c>
      <c r="H782" s="259">
        <v>209</v>
      </c>
      <c r="I782" s="260"/>
      <c r="J782" s="261">
        <f>ROUND(I782*H782,2)</f>
        <v>0</v>
      </c>
      <c r="K782" s="257" t="s">
        <v>1</v>
      </c>
      <c r="L782" s="262"/>
      <c r="M782" s="263" t="s">
        <v>1</v>
      </c>
      <c r="N782" s="264" t="s">
        <v>38</v>
      </c>
      <c r="O782" s="92"/>
      <c r="P782" s="228">
        <f>O782*H782</f>
        <v>0</v>
      </c>
      <c r="Q782" s="228">
        <v>0</v>
      </c>
      <c r="R782" s="228">
        <f>Q782*H782</f>
        <v>0</v>
      </c>
      <c r="S782" s="228">
        <v>0</v>
      </c>
      <c r="T782" s="229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0" t="s">
        <v>183</v>
      </c>
      <c r="AT782" s="230" t="s">
        <v>188</v>
      </c>
      <c r="AU782" s="230" t="s">
        <v>144</v>
      </c>
      <c r="AY782" s="18" t="s">
        <v>134</v>
      </c>
      <c r="BE782" s="231">
        <f>IF(N782="základní",J782,0)</f>
        <v>0</v>
      </c>
      <c r="BF782" s="231">
        <f>IF(N782="snížená",J782,0)</f>
        <v>0</v>
      </c>
      <c r="BG782" s="231">
        <f>IF(N782="zákl. přenesená",J782,0)</f>
        <v>0</v>
      </c>
      <c r="BH782" s="231">
        <f>IF(N782="sníž. přenesená",J782,0)</f>
        <v>0</v>
      </c>
      <c r="BI782" s="231">
        <f>IF(N782="nulová",J782,0)</f>
        <v>0</v>
      </c>
      <c r="BJ782" s="18" t="s">
        <v>81</v>
      </c>
      <c r="BK782" s="231">
        <f>ROUND(I782*H782,2)</f>
        <v>0</v>
      </c>
      <c r="BL782" s="18" t="s">
        <v>143</v>
      </c>
      <c r="BM782" s="230" t="s">
        <v>1048</v>
      </c>
    </row>
    <row r="783" s="13" customFormat="1">
      <c r="A783" s="13"/>
      <c r="B783" s="232"/>
      <c r="C783" s="233"/>
      <c r="D783" s="234" t="s">
        <v>145</v>
      </c>
      <c r="E783" s="235" t="s">
        <v>1</v>
      </c>
      <c r="F783" s="236" t="s">
        <v>1046</v>
      </c>
      <c r="G783" s="233"/>
      <c r="H783" s="237">
        <v>209</v>
      </c>
      <c r="I783" s="238"/>
      <c r="J783" s="233"/>
      <c r="K783" s="233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145</v>
      </c>
      <c r="AU783" s="243" t="s">
        <v>144</v>
      </c>
      <c r="AV783" s="13" t="s">
        <v>83</v>
      </c>
      <c r="AW783" s="13" t="s">
        <v>30</v>
      </c>
      <c r="AX783" s="13" t="s">
        <v>73</v>
      </c>
      <c r="AY783" s="243" t="s">
        <v>134</v>
      </c>
    </row>
    <row r="784" s="14" customFormat="1">
      <c r="A784" s="14"/>
      <c r="B784" s="244"/>
      <c r="C784" s="245"/>
      <c r="D784" s="234" t="s">
        <v>145</v>
      </c>
      <c r="E784" s="246" t="s">
        <v>1</v>
      </c>
      <c r="F784" s="247" t="s">
        <v>147</v>
      </c>
      <c r="G784" s="245"/>
      <c r="H784" s="248">
        <v>209</v>
      </c>
      <c r="I784" s="249"/>
      <c r="J784" s="245"/>
      <c r="K784" s="245"/>
      <c r="L784" s="250"/>
      <c r="M784" s="251"/>
      <c r="N784" s="252"/>
      <c r="O784" s="252"/>
      <c r="P784" s="252"/>
      <c r="Q784" s="252"/>
      <c r="R784" s="252"/>
      <c r="S784" s="252"/>
      <c r="T784" s="25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4" t="s">
        <v>145</v>
      </c>
      <c r="AU784" s="254" t="s">
        <v>144</v>
      </c>
      <c r="AV784" s="14" t="s">
        <v>143</v>
      </c>
      <c r="AW784" s="14" t="s">
        <v>30</v>
      </c>
      <c r="AX784" s="14" t="s">
        <v>81</v>
      </c>
      <c r="AY784" s="254" t="s">
        <v>134</v>
      </c>
    </row>
    <row r="785" s="12" customFormat="1" ht="22.8" customHeight="1">
      <c r="A785" s="12"/>
      <c r="B785" s="203"/>
      <c r="C785" s="204"/>
      <c r="D785" s="205" t="s">
        <v>72</v>
      </c>
      <c r="E785" s="217" t="s">
        <v>1049</v>
      </c>
      <c r="F785" s="217" t="s">
        <v>1050</v>
      </c>
      <c r="G785" s="204"/>
      <c r="H785" s="204"/>
      <c r="I785" s="207"/>
      <c r="J785" s="218">
        <f>BK785</f>
        <v>0</v>
      </c>
      <c r="K785" s="204"/>
      <c r="L785" s="209"/>
      <c r="M785" s="210"/>
      <c r="N785" s="211"/>
      <c r="O785" s="211"/>
      <c r="P785" s="212">
        <f>P786+P801+P810+P813+P899+P915</f>
        <v>0</v>
      </c>
      <c r="Q785" s="211"/>
      <c r="R785" s="212">
        <f>R786+R801+R810+R813+R899+R915</f>
        <v>0</v>
      </c>
      <c r="S785" s="211"/>
      <c r="T785" s="213">
        <f>T786+T801+T810+T813+T899+T915</f>
        <v>0</v>
      </c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R785" s="214" t="s">
        <v>81</v>
      </c>
      <c r="AT785" s="215" t="s">
        <v>72</v>
      </c>
      <c r="AU785" s="215" t="s">
        <v>81</v>
      </c>
      <c r="AY785" s="214" t="s">
        <v>134</v>
      </c>
      <c r="BK785" s="216">
        <f>BK786+BK801+BK810+BK813+BK899+BK915</f>
        <v>0</v>
      </c>
    </row>
    <row r="786" s="12" customFormat="1" ht="20.88" customHeight="1">
      <c r="A786" s="12"/>
      <c r="B786" s="203"/>
      <c r="C786" s="204"/>
      <c r="D786" s="205" t="s">
        <v>72</v>
      </c>
      <c r="E786" s="217" t="s">
        <v>137</v>
      </c>
      <c r="F786" s="217" t="s">
        <v>138</v>
      </c>
      <c r="G786" s="204"/>
      <c r="H786" s="204"/>
      <c r="I786" s="207"/>
      <c r="J786" s="218">
        <f>BK786</f>
        <v>0</v>
      </c>
      <c r="K786" s="204"/>
      <c r="L786" s="209"/>
      <c r="M786" s="210"/>
      <c r="N786" s="211"/>
      <c r="O786" s="211"/>
      <c r="P786" s="212">
        <f>SUM(P787:P800)</f>
        <v>0</v>
      </c>
      <c r="Q786" s="211"/>
      <c r="R786" s="212">
        <f>SUM(R787:R800)</f>
        <v>0</v>
      </c>
      <c r="S786" s="211"/>
      <c r="T786" s="213">
        <f>SUM(T787:T800)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4" t="s">
        <v>81</v>
      </c>
      <c r="AT786" s="215" t="s">
        <v>72</v>
      </c>
      <c r="AU786" s="215" t="s">
        <v>83</v>
      </c>
      <c r="AY786" s="214" t="s">
        <v>134</v>
      </c>
      <c r="BK786" s="216">
        <f>SUM(BK787:BK800)</f>
        <v>0</v>
      </c>
    </row>
    <row r="787" s="2" customFormat="1" ht="16.5" customHeight="1">
      <c r="A787" s="39"/>
      <c r="B787" s="40"/>
      <c r="C787" s="219" t="s">
        <v>749</v>
      </c>
      <c r="D787" s="219" t="s">
        <v>139</v>
      </c>
      <c r="E787" s="220" t="s">
        <v>140</v>
      </c>
      <c r="F787" s="221" t="s">
        <v>141</v>
      </c>
      <c r="G787" s="222" t="s">
        <v>142</v>
      </c>
      <c r="H787" s="223">
        <v>351</v>
      </c>
      <c r="I787" s="224"/>
      <c r="J787" s="225">
        <f>ROUND(I787*H787,2)</f>
        <v>0</v>
      </c>
      <c r="K787" s="221" t="s">
        <v>1</v>
      </c>
      <c r="L787" s="45"/>
      <c r="M787" s="226" t="s">
        <v>1</v>
      </c>
      <c r="N787" s="227" t="s">
        <v>38</v>
      </c>
      <c r="O787" s="92"/>
      <c r="P787" s="228">
        <f>O787*H787</f>
        <v>0</v>
      </c>
      <c r="Q787" s="228">
        <v>0</v>
      </c>
      <c r="R787" s="228">
        <f>Q787*H787</f>
        <v>0</v>
      </c>
      <c r="S787" s="228">
        <v>0</v>
      </c>
      <c r="T787" s="229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30" t="s">
        <v>143</v>
      </c>
      <c r="AT787" s="230" t="s">
        <v>139</v>
      </c>
      <c r="AU787" s="230" t="s">
        <v>144</v>
      </c>
      <c r="AY787" s="18" t="s">
        <v>134</v>
      </c>
      <c r="BE787" s="231">
        <f>IF(N787="základní",J787,0)</f>
        <v>0</v>
      </c>
      <c r="BF787" s="231">
        <f>IF(N787="snížená",J787,0)</f>
        <v>0</v>
      </c>
      <c r="BG787" s="231">
        <f>IF(N787="zákl. přenesená",J787,0)</f>
        <v>0</v>
      </c>
      <c r="BH787" s="231">
        <f>IF(N787="sníž. přenesená",J787,0)</f>
        <v>0</v>
      </c>
      <c r="BI787" s="231">
        <f>IF(N787="nulová",J787,0)</f>
        <v>0</v>
      </c>
      <c r="BJ787" s="18" t="s">
        <v>81</v>
      </c>
      <c r="BK787" s="231">
        <f>ROUND(I787*H787,2)</f>
        <v>0</v>
      </c>
      <c r="BL787" s="18" t="s">
        <v>143</v>
      </c>
      <c r="BM787" s="230" t="s">
        <v>1051</v>
      </c>
    </row>
    <row r="788" s="13" customFormat="1">
      <c r="A788" s="13"/>
      <c r="B788" s="232"/>
      <c r="C788" s="233"/>
      <c r="D788" s="234" t="s">
        <v>145</v>
      </c>
      <c r="E788" s="235" t="s">
        <v>1</v>
      </c>
      <c r="F788" s="236" t="s">
        <v>1052</v>
      </c>
      <c r="G788" s="233"/>
      <c r="H788" s="237">
        <v>351</v>
      </c>
      <c r="I788" s="238"/>
      <c r="J788" s="233"/>
      <c r="K788" s="233"/>
      <c r="L788" s="239"/>
      <c r="M788" s="240"/>
      <c r="N788" s="241"/>
      <c r="O788" s="241"/>
      <c r="P788" s="241"/>
      <c r="Q788" s="241"/>
      <c r="R788" s="241"/>
      <c r="S788" s="241"/>
      <c r="T788" s="24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3" t="s">
        <v>145</v>
      </c>
      <c r="AU788" s="243" t="s">
        <v>144</v>
      </c>
      <c r="AV788" s="13" t="s">
        <v>83</v>
      </c>
      <c r="AW788" s="13" t="s">
        <v>30</v>
      </c>
      <c r="AX788" s="13" t="s">
        <v>73</v>
      </c>
      <c r="AY788" s="243" t="s">
        <v>134</v>
      </c>
    </row>
    <row r="789" s="14" customFormat="1">
      <c r="A789" s="14"/>
      <c r="B789" s="244"/>
      <c r="C789" s="245"/>
      <c r="D789" s="234" t="s">
        <v>145</v>
      </c>
      <c r="E789" s="246" t="s">
        <v>1</v>
      </c>
      <c r="F789" s="247" t="s">
        <v>147</v>
      </c>
      <c r="G789" s="245"/>
      <c r="H789" s="248">
        <v>351</v>
      </c>
      <c r="I789" s="249"/>
      <c r="J789" s="245"/>
      <c r="K789" s="245"/>
      <c r="L789" s="250"/>
      <c r="M789" s="251"/>
      <c r="N789" s="252"/>
      <c r="O789" s="252"/>
      <c r="P789" s="252"/>
      <c r="Q789" s="252"/>
      <c r="R789" s="252"/>
      <c r="S789" s="252"/>
      <c r="T789" s="25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4" t="s">
        <v>145</v>
      </c>
      <c r="AU789" s="254" t="s">
        <v>144</v>
      </c>
      <c r="AV789" s="14" t="s">
        <v>143</v>
      </c>
      <c r="AW789" s="14" t="s">
        <v>30</v>
      </c>
      <c r="AX789" s="14" t="s">
        <v>81</v>
      </c>
      <c r="AY789" s="254" t="s">
        <v>134</v>
      </c>
    </row>
    <row r="790" s="2" customFormat="1" ht="16.5" customHeight="1">
      <c r="A790" s="39"/>
      <c r="B790" s="40"/>
      <c r="C790" s="219" t="s">
        <v>1053</v>
      </c>
      <c r="D790" s="219" t="s">
        <v>139</v>
      </c>
      <c r="E790" s="220" t="s">
        <v>151</v>
      </c>
      <c r="F790" s="221" t="s">
        <v>152</v>
      </c>
      <c r="G790" s="222" t="s">
        <v>150</v>
      </c>
      <c r="H790" s="223">
        <v>26</v>
      </c>
      <c r="I790" s="224"/>
      <c r="J790" s="225">
        <f>ROUND(I790*H790,2)</f>
        <v>0</v>
      </c>
      <c r="K790" s="221" t="s">
        <v>1</v>
      </c>
      <c r="L790" s="45"/>
      <c r="M790" s="226" t="s">
        <v>1</v>
      </c>
      <c r="N790" s="227" t="s">
        <v>38</v>
      </c>
      <c r="O790" s="92"/>
      <c r="P790" s="228">
        <f>O790*H790</f>
        <v>0</v>
      </c>
      <c r="Q790" s="228">
        <v>0</v>
      </c>
      <c r="R790" s="228">
        <f>Q790*H790</f>
        <v>0</v>
      </c>
      <c r="S790" s="228">
        <v>0</v>
      </c>
      <c r="T790" s="229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143</v>
      </c>
      <c r="AT790" s="230" t="s">
        <v>139</v>
      </c>
      <c r="AU790" s="230" t="s">
        <v>144</v>
      </c>
      <c r="AY790" s="18" t="s">
        <v>134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81</v>
      </c>
      <c r="BK790" s="231">
        <f>ROUND(I790*H790,2)</f>
        <v>0</v>
      </c>
      <c r="BL790" s="18" t="s">
        <v>143</v>
      </c>
      <c r="BM790" s="230" t="s">
        <v>1054</v>
      </c>
    </row>
    <row r="791" s="2" customFormat="1" ht="16.5" customHeight="1">
      <c r="A791" s="39"/>
      <c r="B791" s="40"/>
      <c r="C791" s="219" t="s">
        <v>753</v>
      </c>
      <c r="D791" s="219" t="s">
        <v>139</v>
      </c>
      <c r="E791" s="220" t="s">
        <v>428</v>
      </c>
      <c r="F791" s="221" t="s">
        <v>429</v>
      </c>
      <c r="G791" s="222" t="s">
        <v>150</v>
      </c>
      <c r="H791" s="223">
        <v>5</v>
      </c>
      <c r="I791" s="224"/>
      <c r="J791" s="225">
        <f>ROUND(I791*H791,2)</f>
        <v>0</v>
      </c>
      <c r="K791" s="221" t="s">
        <v>1</v>
      </c>
      <c r="L791" s="45"/>
      <c r="M791" s="226" t="s">
        <v>1</v>
      </c>
      <c r="N791" s="227" t="s">
        <v>38</v>
      </c>
      <c r="O791" s="92"/>
      <c r="P791" s="228">
        <f>O791*H791</f>
        <v>0</v>
      </c>
      <c r="Q791" s="228">
        <v>0</v>
      </c>
      <c r="R791" s="228">
        <f>Q791*H791</f>
        <v>0</v>
      </c>
      <c r="S791" s="228">
        <v>0</v>
      </c>
      <c r="T791" s="22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143</v>
      </c>
      <c r="AT791" s="230" t="s">
        <v>139</v>
      </c>
      <c r="AU791" s="230" t="s">
        <v>144</v>
      </c>
      <c r="AY791" s="18" t="s">
        <v>134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81</v>
      </c>
      <c r="BK791" s="231">
        <f>ROUND(I791*H791,2)</f>
        <v>0</v>
      </c>
      <c r="BL791" s="18" t="s">
        <v>143</v>
      </c>
      <c r="BM791" s="230" t="s">
        <v>1055</v>
      </c>
    </row>
    <row r="792" s="2" customFormat="1" ht="24.15" customHeight="1">
      <c r="A792" s="39"/>
      <c r="B792" s="40"/>
      <c r="C792" s="219" t="s">
        <v>1056</v>
      </c>
      <c r="D792" s="219" t="s">
        <v>139</v>
      </c>
      <c r="E792" s="220" t="s">
        <v>844</v>
      </c>
      <c r="F792" s="221" t="s">
        <v>845</v>
      </c>
      <c r="G792" s="222" t="s">
        <v>150</v>
      </c>
      <c r="H792" s="223">
        <v>2</v>
      </c>
      <c r="I792" s="224"/>
      <c r="J792" s="225">
        <f>ROUND(I792*H792,2)</f>
        <v>0</v>
      </c>
      <c r="K792" s="221" t="s">
        <v>1</v>
      </c>
      <c r="L792" s="45"/>
      <c r="M792" s="226" t="s">
        <v>1</v>
      </c>
      <c r="N792" s="227" t="s">
        <v>38</v>
      </c>
      <c r="O792" s="92"/>
      <c r="P792" s="228">
        <f>O792*H792</f>
        <v>0</v>
      </c>
      <c r="Q792" s="228">
        <v>0</v>
      </c>
      <c r="R792" s="228">
        <f>Q792*H792</f>
        <v>0</v>
      </c>
      <c r="S792" s="228">
        <v>0</v>
      </c>
      <c r="T792" s="229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0" t="s">
        <v>143</v>
      </c>
      <c r="AT792" s="230" t="s">
        <v>139</v>
      </c>
      <c r="AU792" s="230" t="s">
        <v>144</v>
      </c>
      <c r="AY792" s="18" t="s">
        <v>134</v>
      </c>
      <c r="BE792" s="231">
        <f>IF(N792="základní",J792,0)</f>
        <v>0</v>
      </c>
      <c r="BF792" s="231">
        <f>IF(N792="snížená",J792,0)</f>
        <v>0</v>
      </c>
      <c r="BG792" s="231">
        <f>IF(N792="zákl. přenesená",J792,0)</f>
        <v>0</v>
      </c>
      <c r="BH792" s="231">
        <f>IF(N792="sníž. přenesená",J792,0)</f>
        <v>0</v>
      </c>
      <c r="BI792" s="231">
        <f>IF(N792="nulová",J792,0)</f>
        <v>0</v>
      </c>
      <c r="BJ792" s="18" t="s">
        <v>81</v>
      </c>
      <c r="BK792" s="231">
        <f>ROUND(I792*H792,2)</f>
        <v>0</v>
      </c>
      <c r="BL792" s="18" t="s">
        <v>143</v>
      </c>
      <c r="BM792" s="230" t="s">
        <v>1057</v>
      </c>
    </row>
    <row r="793" s="2" customFormat="1" ht="16.5" customHeight="1">
      <c r="A793" s="39"/>
      <c r="B793" s="40"/>
      <c r="C793" s="219" t="s">
        <v>757</v>
      </c>
      <c r="D793" s="219" t="s">
        <v>139</v>
      </c>
      <c r="E793" s="220" t="s">
        <v>156</v>
      </c>
      <c r="F793" s="221" t="s">
        <v>157</v>
      </c>
      <c r="G793" s="222" t="s">
        <v>150</v>
      </c>
      <c r="H793" s="223">
        <v>12</v>
      </c>
      <c r="I793" s="224"/>
      <c r="J793" s="225">
        <f>ROUND(I793*H793,2)</f>
        <v>0</v>
      </c>
      <c r="K793" s="221" t="s">
        <v>1</v>
      </c>
      <c r="L793" s="45"/>
      <c r="M793" s="226" t="s">
        <v>1</v>
      </c>
      <c r="N793" s="227" t="s">
        <v>38</v>
      </c>
      <c r="O793" s="92"/>
      <c r="P793" s="228">
        <f>O793*H793</f>
        <v>0</v>
      </c>
      <c r="Q793" s="228">
        <v>0</v>
      </c>
      <c r="R793" s="228">
        <f>Q793*H793</f>
        <v>0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143</v>
      </c>
      <c r="AT793" s="230" t="s">
        <v>139</v>
      </c>
      <c r="AU793" s="230" t="s">
        <v>144</v>
      </c>
      <c r="AY793" s="18" t="s">
        <v>134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81</v>
      </c>
      <c r="BK793" s="231">
        <f>ROUND(I793*H793,2)</f>
        <v>0</v>
      </c>
      <c r="BL793" s="18" t="s">
        <v>143</v>
      </c>
      <c r="BM793" s="230" t="s">
        <v>1058</v>
      </c>
    </row>
    <row r="794" s="2" customFormat="1" ht="16.5" customHeight="1">
      <c r="A794" s="39"/>
      <c r="B794" s="40"/>
      <c r="C794" s="219" t="s">
        <v>1059</v>
      </c>
      <c r="D794" s="219" t="s">
        <v>139</v>
      </c>
      <c r="E794" s="220" t="s">
        <v>430</v>
      </c>
      <c r="F794" s="221" t="s">
        <v>431</v>
      </c>
      <c r="G794" s="222" t="s">
        <v>150</v>
      </c>
      <c r="H794" s="223">
        <v>4</v>
      </c>
      <c r="I794" s="224"/>
      <c r="J794" s="225">
        <f>ROUND(I794*H794,2)</f>
        <v>0</v>
      </c>
      <c r="K794" s="221" t="s">
        <v>1</v>
      </c>
      <c r="L794" s="45"/>
      <c r="M794" s="226" t="s">
        <v>1</v>
      </c>
      <c r="N794" s="227" t="s">
        <v>38</v>
      </c>
      <c r="O794" s="92"/>
      <c r="P794" s="228">
        <f>O794*H794</f>
        <v>0</v>
      </c>
      <c r="Q794" s="228">
        <v>0</v>
      </c>
      <c r="R794" s="228">
        <f>Q794*H794</f>
        <v>0</v>
      </c>
      <c r="S794" s="228">
        <v>0</v>
      </c>
      <c r="T794" s="229">
        <f>S794*H794</f>
        <v>0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30" t="s">
        <v>143</v>
      </c>
      <c r="AT794" s="230" t="s">
        <v>139</v>
      </c>
      <c r="AU794" s="230" t="s">
        <v>144</v>
      </c>
      <c r="AY794" s="18" t="s">
        <v>134</v>
      </c>
      <c r="BE794" s="231">
        <f>IF(N794="základní",J794,0)</f>
        <v>0</v>
      </c>
      <c r="BF794" s="231">
        <f>IF(N794="snížená",J794,0)</f>
        <v>0</v>
      </c>
      <c r="BG794" s="231">
        <f>IF(N794="zákl. přenesená",J794,0)</f>
        <v>0</v>
      </c>
      <c r="BH794" s="231">
        <f>IF(N794="sníž. přenesená",J794,0)</f>
        <v>0</v>
      </c>
      <c r="BI794" s="231">
        <f>IF(N794="nulová",J794,0)</f>
        <v>0</v>
      </c>
      <c r="BJ794" s="18" t="s">
        <v>81</v>
      </c>
      <c r="BK794" s="231">
        <f>ROUND(I794*H794,2)</f>
        <v>0</v>
      </c>
      <c r="BL794" s="18" t="s">
        <v>143</v>
      </c>
      <c r="BM794" s="230" t="s">
        <v>1060</v>
      </c>
    </row>
    <row r="795" s="2" customFormat="1" ht="16.5" customHeight="1">
      <c r="A795" s="39"/>
      <c r="B795" s="40"/>
      <c r="C795" s="219" t="s">
        <v>761</v>
      </c>
      <c r="D795" s="219" t="s">
        <v>139</v>
      </c>
      <c r="E795" s="220" t="s">
        <v>1061</v>
      </c>
      <c r="F795" s="221" t="s">
        <v>1062</v>
      </c>
      <c r="G795" s="222" t="s">
        <v>150</v>
      </c>
      <c r="H795" s="223">
        <v>1</v>
      </c>
      <c r="I795" s="224"/>
      <c r="J795" s="225">
        <f>ROUND(I795*H795,2)</f>
        <v>0</v>
      </c>
      <c r="K795" s="221" t="s">
        <v>1</v>
      </c>
      <c r="L795" s="45"/>
      <c r="M795" s="226" t="s">
        <v>1</v>
      </c>
      <c r="N795" s="227" t="s">
        <v>38</v>
      </c>
      <c r="O795" s="92"/>
      <c r="P795" s="228">
        <f>O795*H795</f>
        <v>0</v>
      </c>
      <c r="Q795" s="228">
        <v>0</v>
      </c>
      <c r="R795" s="228">
        <f>Q795*H795</f>
        <v>0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143</v>
      </c>
      <c r="AT795" s="230" t="s">
        <v>139</v>
      </c>
      <c r="AU795" s="230" t="s">
        <v>144</v>
      </c>
      <c r="AY795" s="18" t="s">
        <v>134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81</v>
      </c>
      <c r="BK795" s="231">
        <f>ROUND(I795*H795,2)</f>
        <v>0</v>
      </c>
      <c r="BL795" s="18" t="s">
        <v>143</v>
      </c>
      <c r="BM795" s="230" t="s">
        <v>1063</v>
      </c>
    </row>
    <row r="796" s="2" customFormat="1" ht="16.5" customHeight="1">
      <c r="A796" s="39"/>
      <c r="B796" s="40"/>
      <c r="C796" s="219" t="s">
        <v>1064</v>
      </c>
      <c r="D796" s="219" t="s">
        <v>139</v>
      </c>
      <c r="E796" s="220" t="s">
        <v>159</v>
      </c>
      <c r="F796" s="221" t="s">
        <v>160</v>
      </c>
      <c r="G796" s="222" t="s">
        <v>142</v>
      </c>
      <c r="H796" s="223">
        <v>647.85000000000002</v>
      </c>
      <c r="I796" s="224"/>
      <c r="J796" s="225">
        <f>ROUND(I796*H796,2)</f>
        <v>0</v>
      </c>
      <c r="K796" s="221" t="s">
        <v>1</v>
      </c>
      <c r="L796" s="45"/>
      <c r="M796" s="226" t="s">
        <v>1</v>
      </c>
      <c r="N796" s="227" t="s">
        <v>38</v>
      </c>
      <c r="O796" s="92"/>
      <c r="P796" s="228">
        <f>O796*H796</f>
        <v>0</v>
      </c>
      <c r="Q796" s="228">
        <v>0</v>
      </c>
      <c r="R796" s="228">
        <f>Q796*H796</f>
        <v>0</v>
      </c>
      <c r="S796" s="228">
        <v>0</v>
      </c>
      <c r="T796" s="229">
        <f>S796*H796</f>
        <v>0</v>
      </c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R796" s="230" t="s">
        <v>143</v>
      </c>
      <c r="AT796" s="230" t="s">
        <v>139</v>
      </c>
      <c r="AU796" s="230" t="s">
        <v>144</v>
      </c>
      <c r="AY796" s="18" t="s">
        <v>134</v>
      </c>
      <c r="BE796" s="231">
        <f>IF(N796="základní",J796,0)</f>
        <v>0</v>
      </c>
      <c r="BF796" s="231">
        <f>IF(N796="snížená",J796,0)</f>
        <v>0</v>
      </c>
      <c r="BG796" s="231">
        <f>IF(N796="zákl. přenesená",J796,0)</f>
        <v>0</v>
      </c>
      <c r="BH796" s="231">
        <f>IF(N796="sníž. přenesená",J796,0)</f>
        <v>0</v>
      </c>
      <c r="BI796" s="231">
        <f>IF(N796="nulová",J796,0)</f>
        <v>0</v>
      </c>
      <c r="BJ796" s="18" t="s">
        <v>81</v>
      </c>
      <c r="BK796" s="231">
        <f>ROUND(I796*H796,2)</f>
        <v>0</v>
      </c>
      <c r="BL796" s="18" t="s">
        <v>143</v>
      </c>
      <c r="BM796" s="230" t="s">
        <v>1065</v>
      </c>
    </row>
    <row r="797" s="13" customFormat="1">
      <c r="A797" s="13"/>
      <c r="B797" s="232"/>
      <c r="C797" s="233"/>
      <c r="D797" s="234" t="s">
        <v>145</v>
      </c>
      <c r="E797" s="235" t="s">
        <v>1</v>
      </c>
      <c r="F797" s="236" t="s">
        <v>1066</v>
      </c>
      <c r="G797" s="233"/>
      <c r="H797" s="237">
        <v>647.85000000000002</v>
      </c>
      <c r="I797" s="238"/>
      <c r="J797" s="233"/>
      <c r="K797" s="233"/>
      <c r="L797" s="239"/>
      <c r="M797" s="240"/>
      <c r="N797" s="241"/>
      <c r="O797" s="241"/>
      <c r="P797" s="241"/>
      <c r="Q797" s="241"/>
      <c r="R797" s="241"/>
      <c r="S797" s="241"/>
      <c r="T797" s="24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3" t="s">
        <v>145</v>
      </c>
      <c r="AU797" s="243" t="s">
        <v>144</v>
      </c>
      <c r="AV797" s="13" t="s">
        <v>83</v>
      </c>
      <c r="AW797" s="13" t="s">
        <v>30</v>
      </c>
      <c r="AX797" s="13" t="s">
        <v>73</v>
      </c>
      <c r="AY797" s="243" t="s">
        <v>134</v>
      </c>
    </row>
    <row r="798" s="14" customFormat="1">
      <c r="A798" s="14"/>
      <c r="B798" s="244"/>
      <c r="C798" s="245"/>
      <c r="D798" s="234" t="s">
        <v>145</v>
      </c>
      <c r="E798" s="246" t="s">
        <v>1</v>
      </c>
      <c r="F798" s="247" t="s">
        <v>147</v>
      </c>
      <c r="G798" s="245"/>
      <c r="H798" s="248">
        <v>647.85000000000002</v>
      </c>
      <c r="I798" s="249"/>
      <c r="J798" s="245"/>
      <c r="K798" s="245"/>
      <c r="L798" s="250"/>
      <c r="M798" s="251"/>
      <c r="N798" s="252"/>
      <c r="O798" s="252"/>
      <c r="P798" s="252"/>
      <c r="Q798" s="252"/>
      <c r="R798" s="252"/>
      <c r="S798" s="252"/>
      <c r="T798" s="25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4" t="s">
        <v>145</v>
      </c>
      <c r="AU798" s="254" t="s">
        <v>144</v>
      </c>
      <c r="AV798" s="14" t="s">
        <v>143</v>
      </c>
      <c r="AW798" s="14" t="s">
        <v>30</v>
      </c>
      <c r="AX798" s="14" t="s">
        <v>81</v>
      </c>
      <c r="AY798" s="254" t="s">
        <v>134</v>
      </c>
    </row>
    <row r="799" s="2" customFormat="1" ht="16.5" customHeight="1">
      <c r="A799" s="39"/>
      <c r="B799" s="40"/>
      <c r="C799" s="219" t="s">
        <v>765</v>
      </c>
      <c r="D799" s="219" t="s">
        <v>139</v>
      </c>
      <c r="E799" s="220" t="s">
        <v>433</v>
      </c>
      <c r="F799" s="221" t="s">
        <v>434</v>
      </c>
      <c r="G799" s="222" t="s">
        <v>150</v>
      </c>
      <c r="H799" s="223">
        <v>1</v>
      </c>
      <c r="I799" s="224"/>
      <c r="J799" s="225">
        <f>ROUND(I799*H799,2)</f>
        <v>0</v>
      </c>
      <c r="K799" s="221" t="s">
        <v>1</v>
      </c>
      <c r="L799" s="45"/>
      <c r="M799" s="226" t="s">
        <v>1</v>
      </c>
      <c r="N799" s="227" t="s">
        <v>38</v>
      </c>
      <c r="O799" s="92"/>
      <c r="P799" s="228">
        <f>O799*H799</f>
        <v>0</v>
      </c>
      <c r="Q799" s="228">
        <v>0</v>
      </c>
      <c r="R799" s="228">
        <f>Q799*H799</f>
        <v>0</v>
      </c>
      <c r="S799" s="228">
        <v>0</v>
      </c>
      <c r="T799" s="229">
        <f>S799*H799</f>
        <v>0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0" t="s">
        <v>143</v>
      </c>
      <c r="AT799" s="230" t="s">
        <v>139</v>
      </c>
      <c r="AU799" s="230" t="s">
        <v>144</v>
      </c>
      <c r="AY799" s="18" t="s">
        <v>134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8" t="s">
        <v>81</v>
      </c>
      <c r="BK799" s="231">
        <f>ROUND(I799*H799,2)</f>
        <v>0</v>
      </c>
      <c r="BL799" s="18" t="s">
        <v>143</v>
      </c>
      <c r="BM799" s="230" t="s">
        <v>1067</v>
      </c>
    </row>
    <row r="800" s="2" customFormat="1" ht="16.5" customHeight="1">
      <c r="A800" s="39"/>
      <c r="B800" s="40"/>
      <c r="C800" s="219" t="s">
        <v>1068</v>
      </c>
      <c r="D800" s="219" t="s">
        <v>139</v>
      </c>
      <c r="E800" s="220" t="s">
        <v>1069</v>
      </c>
      <c r="F800" s="221" t="s">
        <v>1070</v>
      </c>
      <c r="G800" s="222" t="s">
        <v>150</v>
      </c>
      <c r="H800" s="223">
        <v>1</v>
      </c>
      <c r="I800" s="224"/>
      <c r="J800" s="225">
        <f>ROUND(I800*H800,2)</f>
        <v>0</v>
      </c>
      <c r="K800" s="221" t="s">
        <v>1</v>
      </c>
      <c r="L800" s="45"/>
      <c r="M800" s="226" t="s">
        <v>1</v>
      </c>
      <c r="N800" s="227" t="s">
        <v>38</v>
      </c>
      <c r="O800" s="92"/>
      <c r="P800" s="228">
        <f>O800*H800</f>
        <v>0</v>
      </c>
      <c r="Q800" s="228">
        <v>0</v>
      </c>
      <c r="R800" s="228">
        <f>Q800*H800</f>
        <v>0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143</v>
      </c>
      <c r="AT800" s="230" t="s">
        <v>139</v>
      </c>
      <c r="AU800" s="230" t="s">
        <v>144</v>
      </c>
      <c r="AY800" s="18" t="s">
        <v>134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81</v>
      </c>
      <c r="BK800" s="231">
        <f>ROUND(I800*H800,2)</f>
        <v>0</v>
      </c>
      <c r="BL800" s="18" t="s">
        <v>143</v>
      </c>
      <c r="BM800" s="230" t="s">
        <v>1071</v>
      </c>
    </row>
    <row r="801" s="12" customFormat="1" ht="20.88" customHeight="1">
      <c r="A801" s="12"/>
      <c r="B801" s="203"/>
      <c r="C801" s="204"/>
      <c r="D801" s="205" t="s">
        <v>72</v>
      </c>
      <c r="E801" s="217" t="s">
        <v>181</v>
      </c>
      <c r="F801" s="217" t="s">
        <v>182</v>
      </c>
      <c r="G801" s="204"/>
      <c r="H801" s="204"/>
      <c r="I801" s="207"/>
      <c r="J801" s="218">
        <f>BK801</f>
        <v>0</v>
      </c>
      <c r="K801" s="204"/>
      <c r="L801" s="209"/>
      <c r="M801" s="210"/>
      <c r="N801" s="211"/>
      <c r="O801" s="211"/>
      <c r="P801" s="212">
        <f>SUM(P802:P809)</f>
        <v>0</v>
      </c>
      <c r="Q801" s="211"/>
      <c r="R801" s="212">
        <f>SUM(R802:R809)</f>
        <v>0</v>
      </c>
      <c r="S801" s="211"/>
      <c r="T801" s="213">
        <f>SUM(T802:T809)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14" t="s">
        <v>81</v>
      </c>
      <c r="AT801" s="215" t="s">
        <v>72</v>
      </c>
      <c r="AU801" s="215" t="s">
        <v>83</v>
      </c>
      <c r="AY801" s="214" t="s">
        <v>134</v>
      </c>
      <c r="BK801" s="216">
        <f>SUM(BK802:BK809)</f>
        <v>0</v>
      </c>
    </row>
    <row r="802" s="2" customFormat="1" ht="16.5" customHeight="1">
      <c r="A802" s="39"/>
      <c r="B802" s="40"/>
      <c r="C802" s="219" t="s">
        <v>769</v>
      </c>
      <c r="D802" s="219" t="s">
        <v>139</v>
      </c>
      <c r="E802" s="220" t="s">
        <v>184</v>
      </c>
      <c r="F802" s="221" t="s">
        <v>185</v>
      </c>
      <c r="G802" s="222" t="s">
        <v>150</v>
      </c>
      <c r="H802" s="223">
        <v>3</v>
      </c>
      <c r="I802" s="224"/>
      <c r="J802" s="225">
        <f>ROUND(I802*H802,2)</f>
        <v>0</v>
      </c>
      <c r="K802" s="221" t="s">
        <v>1</v>
      </c>
      <c r="L802" s="45"/>
      <c r="M802" s="226" t="s">
        <v>1</v>
      </c>
      <c r="N802" s="227" t="s">
        <v>38</v>
      </c>
      <c r="O802" s="92"/>
      <c r="P802" s="228">
        <f>O802*H802</f>
        <v>0</v>
      </c>
      <c r="Q802" s="228">
        <v>0</v>
      </c>
      <c r="R802" s="228">
        <f>Q802*H802</f>
        <v>0</v>
      </c>
      <c r="S802" s="228">
        <v>0</v>
      </c>
      <c r="T802" s="229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0" t="s">
        <v>143</v>
      </c>
      <c r="AT802" s="230" t="s">
        <v>139</v>
      </c>
      <c r="AU802" s="230" t="s">
        <v>144</v>
      </c>
      <c r="AY802" s="18" t="s">
        <v>134</v>
      </c>
      <c r="BE802" s="231">
        <f>IF(N802="základní",J802,0)</f>
        <v>0</v>
      </c>
      <c r="BF802" s="231">
        <f>IF(N802="snížená",J802,0)</f>
        <v>0</v>
      </c>
      <c r="BG802" s="231">
        <f>IF(N802="zákl. přenesená",J802,0)</f>
        <v>0</v>
      </c>
      <c r="BH802" s="231">
        <f>IF(N802="sníž. přenesená",J802,0)</f>
        <v>0</v>
      </c>
      <c r="BI802" s="231">
        <f>IF(N802="nulová",J802,0)</f>
        <v>0</v>
      </c>
      <c r="BJ802" s="18" t="s">
        <v>81</v>
      </c>
      <c r="BK802" s="231">
        <f>ROUND(I802*H802,2)</f>
        <v>0</v>
      </c>
      <c r="BL802" s="18" t="s">
        <v>143</v>
      </c>
      <c r="BM802" s="230" t="s">
        <v>1072</v>
      </c>
    </row>
    <row r="803" s="2" customFormat="1" ht="16.5" customHeight="1">
      <c r="A803" s="39"/>
      <c r="B803" s="40"/>
      <c r="C803" s="255" t="s">
        <v>1073</v>
      </c>
      <c r="D803" s="255" t="s">
        <v>188</v>
      </c>
      <c r="E803" s="256" t="s">
        <v>1074</v>
      </c>
      <c r="F803" s="257" t="s">
        <v>1075</v>
      </c>
      <c r="G803" s="258" t="s">
        <v>150</v>
      </c>
      <c r="H803" s="259">
        <v>1</v>
      </c>
      <c r="I803" s="260"/>
      <c r="J803" s="261">
        <f>ROUND(I803*H803,2)</f>
        <v>0</v>
      </c>
      <c r="K803" s="257" t="s">
        <v>1</v>
      </c>
      <c r="L803" s="262"/>
      <c r="M803" s="263" t="s">
        <v>1</v>
      </c>
      <c r="N803" s="264" t="s">
        <v>38</v>
      </c>
      <c r="O803" s="92"/>
      <c r="P803" s="228">
        <f>O803*H803</f>
        <v>0</v>
      </c>
      <c r="Q803" s="228">
        <v>0</v>
      </c>
      <c r="R803" s="228">
        <f>Q803*H803</f>
        <v>0</v>
      </c>
      <c r="S803" s="228">
        <v>0</v>
      </c>
      <c r="T803" s="229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30" t="s">
        <v>183</v>
      </c>
      <c r="AT803" s="230" t="s">
        <v>188</v>
      </c>
      <c r="AU803" s="230" t="s">
        <v>144</v>
      </c>
      <c r="AY803" s="18" t="s">
        <v>134</v>
      </c>
      <c r="BE803" s="231">
        <f>IF(N803="základní",J803,0)</f>
        <v>0</v>
      </c>
      <c r="BF803" s="231">
        <f>IF(N803="snížená",J803,0)</f>
        <v>0</v>
      </c>
      <c r="BG803" s="231">
        <f>IF(N803="zákl. přenesená",J803,0)</f>
        <v>0</v>
      </c>
      <c r="BH803" s="231">
        <f>IF(N803="sníž. přenesená",J803,0)</f>
        <v>0</v>
      </c>
      <c r="BI803" s="231">
        <f>IF(N803="nulová",J803,0)</f>
        <v>0</v>
      </c>
      <c r="BJ803" s="18" t="s">
        <v>81</v>
      </c>
      <c r="BK803" s="231">
        <f>ROUND(I803*H803,2)</f>
        <v>0</v>
      </c>
      <c r="BL803" s="18" t="s">
        <v>143</v>
      </c>
      <c r="BM803" s="230" t="s">
        <v>1076</v>
      </c>
    </row>
    <row r="804" s="2" customFormat="1" ht="21.75" customHeight="1">
      <c r="A804" s="39"/>
      <c r="B804" s="40"/>
      <c r="C804" s="255" t="s">
        <v>773</v>
      </c>
      <c r="D804" s="255" t="s">
        <v>188</v>
      </c>
      <c r="E804" s="256" t="s">
        <v>488</v>
      </c>
      <c r="F804" s="257" t="s">
        <v>489</v>
      </c>
      <c r="G804" s="258" t="s">
        <v>150</v>
      </c>
      <c r="H804" s="259">
        <v>1</v>
      </c>
      <c r="I804" s="260"/>
      <c r="J804" s="261">
        <f>ROUND(I804*H804,2)</f>
        <v>0</v>
      </c>
      <c r="K804" s="257" t="s">
        <v>1</v>
      </c>
      <c r="L804" s="262"/>
      <c r="M804" s="263" t="s">
        <v>1</v>
      </c>
      <c r="N804" s="264" t="s">
        <v>38</v>
      </c>
      <c r="O804" s="92"/>
      <c r="P804" s="228">
        <f>O804*H804</f>
        <v>0</v>
      </c>
      <c r="Q804" s="228">
        <v>0</v>
      </c>
      <c r="R804" s="228">
        <f>Q804*H804</f>
        <v>0</v>
      </c>
      <c r="S804" s="228">
        <v>0</v>
      </c>
      <c r="T804" s="22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0" t="s">
        <v>183</v>
      </c>
      <c r="AT804" s="230" t="s">
        <v>188</v>
      </c>
      <c r="AU804" s="230" t="s">
        <v>144</v>
      </c>
      <c r="AY804" s="18" t="s">
        <v>134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8" t="s">
        <v>81</v>
      </c>
      <c r="BK804" s="231">
        <f>ROUND(I804*H804,2)</f>
        <v>0</v>
      </c>
      <c r="BL804" s="18" t="s">
        <v>143</v>
      </c>
      <c r="BM804" s="230" t="s">
        <v>1077</v>
      </c>
    </row>
    <row r="805" s="2" customFormat="1">
      <c r="A805" s="39"/>
      <c r="B805" s="40"/>
      <c r="C805" s="41"/>
      <c r="D805" s="234" t="s">
        <v>192</v>
      </c>
      <c r="E805" s="41"/>
      <c r="F805" s="265" t="s">
        <v>873</v>
      </c>
      <c r="G805" s="41"/>
      <c r="H805" s="41"/>
      <c r="I805" s="266"/>
      <c r="J805" s="41"/>
      <c r="K805" s="41"/>
      <c r="L805" s="45"/>
      <c r="M805" s="267"/>
      <c r="N805" s="268"/>
      <c r="O805" s="92"/>
      <c r="P805" s="92"/>
      <c r="Q805" s="92"/>
      <c r="R805" s="92"/>
      <c r="S805" s="92"/>
      <c r="T805" s="93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192</v>
      </c>
      <c r="AU805" s="18" t="s">
        <v>144</v>
      </c>
    </row>
    <row r="806" s="2" customFormat="1" ht="21.75" customHeight="1">
      <c r="A806" s="39"/>
      <c r="B806" s="40"/>
      <c r="C806" s="255" t="s">
        <v>1078</v>
      </c>
      <c r="D806" s="255" t="s">
        <v>188</v>
      </c>
      <c r="E806" s="256" t="s">
        <v>195</v>
      </c>
      <c r="F806" s="257" t="s">
        <v>196</v>
      </c>
      <c r="G806" s="258" t="s">
        <v>150</v>
      </c>
      <c r="H806" s="259">
        <v>1</v>
      </c>
      <c r="I806" s="260"/>
      <c r="J806" s="261">
        <f>ROUND(I806*H806,2)</f>
        <v>0</v>
      </c>
      <c r="K806" s="257" t="s">
        <v>1</v>
      </c>
      <c r="L806" s="262"/>
      <c r="M806" s="263" t="s">
        <v>1</v>
      </c>
      <c r="N806" s="264" t="s">
        <v>38</v>
      </c>
      <c r="O806" s="92"/>
      <c r="P806" s="228">
        <f>O806*H806</f>
        <v>0</v>
      </c>
      <c r="Q806" s="228">
        <v>0</v>
      </c>
      <c r="R806" s="228">
        <f>Q806*H806</f>
        <v>0</v>
      </c>
      <c r="S806" s="228">
        <v>0</v>
      </c>
      <c r="T806" s="229">
        <f>S806*H806</f>
        <v>0</v>
      </c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R806" s="230" t="s">
        <v>183</v>
      </c>
      <c r="AT806" s="230" t="s">
        <v>188</v>
      </c>
      <c r="AU806" s="230" t="s">
        <v>144</v>
      </c>
      <c r="AY806" s="18" t="s">
        <v>134</v>
      </c>
      <c r="BE806" s="231">
        <f>IF(N806="základní",J806,0)</f>
        <v>0</v>
      </c>
      <c r="BF806" s="231">
        <f>IF(N806="snížená",J806,0)</f>
        <v>0</v>
      </c>
      <c r="BG806" s="231">
        <f>IF(N806="zákl. přenesená",J806,0)</f>
        <v>0</v>
      </c>
      <c r="BH806" s="231">
        <f>IF(N806="sníž. přenesená",J806,0)</f>
        <v>0</v>
      </c>
      <c r="BI806" s="231">
        <f>IF(N806="nulová",J806,0)</f>
        <v>0</v>
      </c>
      <c r="BJ806" s="18" t="s">
        <v>81</v>
      </c>
      <c r="BK806" s="231">
        <f>ROUND(I806*H806,2)</f>
        <v>0</v>
      </c>
      <c r="BL806" s="18" t="s">
        <v>143</v>
      </c>
      <c r="BM806" s="230" t="s">
        <v>1079</v>
      </c>
    </row>
    <row r="807" s="2" customFormat="1">
      <c r="A807" s="39"/>
      <c r="B807" s="40"/>
      <c r="C807" s="41"/>
      <c r="D807" s="234" t="s">
        <v>192</v>
      </c>
      <c r="E807" s="41"/>
      <c r="F807" s="265" t="s">
        <v>880</v>
      </c>
      <c r="G807" s="41"/>
      <c r="H807" s="41"/>
      <c r="I807" s="266"/>
      <c r="J807" s="41"/>
      <c r="K807" s="41"/>
      <c r="L807" s="45"/>
      <c r="M807" s="267"/>
      <c r="N807" s="268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192</v>
      </c>
      <c r="AU807" s="18" t="s">
        <v>144</v>
      </c>
    </row>
    <row r="808" s="2" customFormat="1" ht="24.15" customHeight="1">
      <c r="A808" s="39"/>
      <c r="B808" s="40"/>
      <c r="C808" s="219" t="s">
        <v>775</v>
      </c>
      <c r="D808" s="219" t="s">
        <v>139</v>
      </c>
      <c r="E808" s="220" t="s">
        <v>204</v>
      </c>
      <c r="F808" s="221" t="s">
        <v>205</v>
      </c>
      <c r="G808" s="222" t="s">
        <v>150</v>
      </c>
      <c r="H808" s="223">
        <v>3</v>
      </c>
      <c r="I808" s="224"/>
      <c r="J808" s="225">
        <f>ROUND(I808*H808,2)</f>
        <v>0</v>
      </c>
      <c r="K808" s="221" t="s">
        <v>1</v>
      </c>
      <c r="L808" s="45"/>
      <c r="M808" s="226" t="s">
        <v>1</v>
      </c>
      <c r="N808" s="227" t="s">
        <v>38</v>
      </c>
      <c r="O808" s="92"/>
      <c r="P808" s="228">
        <f>O808*H808</f>
        <v>0</v>
      </c>
      <c r="Q808" s="228">
        <v>0</v>
      </c>
      <c r="R808" s="228">
        <f>Q808*H808</f>
        <v>0</v>
      </c>
      <c r="S808" s="228">
        <v>0</v>
      </c>
      <c r="T808" s="229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0" t="s">
        <v>143</v>
      </c>
      <c r="AT808" s="230" t="s">
        <v>139</v>
      </c>
      <c r="AU808" s="230" t="s">
        <v>144</v>
      </c>
      <c r="AY808" s="18" t="s">
        <v>134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8" t="s">
        <v>81</v>
      </c>
      <c r="BK808" s="231">
        <f>ROUND(I808*H808,2)</f>
        <v>0</v>
      </c>
      <c r="BL808" s="18" t="s">
        <v>143</v>
      </c>
      <c r="BM808" s="230" t="s">
        <v>1080</v>
      </c>
    </row>
    <row r="809" s="2" customFormat="1" ht="16.5" customHeight="1">
      <c r="A809" s="39"/>
      <c r="B809" s="40"/>
      <c r="C809" s="219" t="s">
        <v>1081</v>
      </c>
      <c r="D809" s="219" t="s">
        <v>139</v>
      </c>
      <c r="E809" s="220" t="s">
        <v>208</v>
      </c>
      <c r="F809" s="221" t="s">
        <v>209</v>
      </c>
      <c r="G809" s="222" t="s">
        <v>150</v>
      </c>
      <c r="H809" s="223">
        <v>3</v>
      </c>
      <c r="I809" s="224"/>
      <c r="J809" s="225">
        <f>ROUND(I809*H809,2)</f>
        <v>0</v>
      </c>
      <c r="K809" s="221" t="s">
        <v>1</v>
      </c>
      <c r="L809" s="45"/>
      <c r="M809" s="226" t="s">
        <v>1</v>
      </c>
      <c r="N809" s="227" t="s">
        <v>38</v>
      </c>
      <c r="O809" s="92"/>
      <c r="P809" s="228">
        <f>O809*H809</f>
        <v>0</v>
      </c>
      <c r="Q809" s="228">
        <v>0</v>
      </c>
      <c r="R809" s="228">
        <f>Q809*H809</f>
        <v>0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143</v>
      </c>
      <c r="AT809" s="230" t="s">
        <v>139</v>
      </c>
      <c r="AU809" s="230" t="s">
        <v>144</v>
      </c>
      <c r="AY809" s="18" t="s">
        <v>134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81</v>
      </c>
      <c r="BK809" s="231">
        <f>ROUND(I809*H809,2)</f>
        <v>0</v>
      </c>
      <c r="BL809" s="18" t="s">
        <v>143</v>
      </c>
      <c r="BM809" s="230" t="s">
        <v>1082</v>
      </c>
    </row>
    <row r="810" s="12" customFormat="1" ht="20.88" customHeight="1">
      <c r="A810" s="12"/>
      <c r="B810" s="203"/>
      <c r="C810" s="204"/>
      <c r="D810" s="205" t="s">
        <v>72</v>
      </c>
      <c r="E810" s="217" t="s">
        <v>499</v>
      </c>
      <c r="F810" s="217" t="s">
        <v>500</v>
      </c>
      <c r="G810" s="204"/>
      <c r="H810" s="204"/>
      <c r="I810" s="207"/>
      <c r="J810" s="218">
        <f>BK810</f>
        <v>0</v>
      </c>
      <c r="K810" s="204"/>
      <c r="L810" s="209"/>
      <c r="M810" s="210"/>
      <c r="N810" s="211"/>
      <c r="O810" s="211"/>
      <c r="P810" s="212">
        <f>SUM(P811:P812)</f>
        <v>0</v>
      </c>
      <c r="Q810" s="211"/>
      <c r="R810" s="212">
        <f>SUM(R811:R812)</f>
        <v>0</v>
      </c>
      <c r="S810" s="211"/>
      <c r="T810" s="213">
        <f>SUM(T811:T812)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14" t="s">
        <v>81</v>
      </c>
      <c r="AT810" s="215" t="s">
        <v>72</v>
      </c>
      <c r="AU810" s="215" t="s">
        <v>83</v>
      </c>
      <c r="AY810" s="214" t="s">
        <v>134</v>
      </c>
      <c r="BK810" s="216">
        <f>SUM(BK811:BK812)</f>
        <v>0</v>
      </c>
    </row>
    <row r="811" s="2" customFormat="1" ht="16.5" customHeight="1">
      <c r="A811" s="39"/>
      <c r="B811" s="40"/>
      <c r="C811" s="219" t="s">
        <v>777</v>
      </c>
      <c r="D811" s="219" t="s">
        <v>139</v>
      </c>
      <c r="E811" s="220" t="s">
        <v>1083</v>
      </c>
      <c r="F811" s="221" t="s">
        <v>1084</v>
      </c>
      <c r="G811" s="222" t="s">
        <v>174</v>
      </c>
      <c r="H811" s="223">
        <v>1</v>
      </c>
      <c r="I811" s="224"/>
      <c r="J811" s="225">
        <f>ROUND(I811*H811,2)</f>
        <v>0</v>
      </c>
      <c r="K811" s="221" t="s">
        <v>306</v>
      </c>
      <c r="L811" s="45"/>
      <c r="M811" s="226" t="s">
        <v>1</v>
      </c>
      <c r="N811" s="227" t="s">
        <v>38</v>
      </c>
      <c r="O811" s="92"/>
      <c r="P811" s="228">
        <f>O811*H811</f>
        <v>0</v>
      </c>
      <c r="Q811" s="228">
        <v>0</v>
      </c>
      <c r="R811" s="228">
        <f>Q811*H811</f>
        <v>0</v>
      </c>
      <c r="S811" s="228">
        <v>0</v>
      </c>
      <c r="T811" s="229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0" t="s">
        <v>143</v>
      </c>
      <c r="AT811" s="230" t="s">
        <v>139</v>
      </c>
      <c r="AU811" s="230" t="s">
        <v>144</v>
      </c>
      <c r="AY811" s="18" t="s">
        <v>134</v>
      </c>
      <c r="BE811" s="231">
        <f>IF(N811="základní",J811,0)</f>
        <v>0</v>
      </c>
      <c r="BF811" s="231">
        <f>IF(N811="snížená",J811,0)</f>
        <v>0</v>
      </c>
      <c r="BG811" s="231">
        <f>IF(N811="zákl. přenesená",J811,0)</f>
        <v>0</v>
      </c>
      <c r="BH811" s="231">
        <f>IF(N811="sníž. přenesená",J811,0)</f>
        <v>0</v>
      </c>
      <c r="BI811" s="231">
        <f>IF(N811="nulová",J811,0)</f>
        <v>0</v>
      </c>
      <c r="BJ811" s="18" t="s">
        <v>81</v>
      </c>
      <c r="BK811" s="231">
        <f>ROUND(I811*H811,2)</f>
        <v>0</v>
      </c>
      <c r="BL811" s="18" t="s">
        <v>143</v>
      </c>
      <c r="BM811" s="230" t="s">
        <v>1085</v>
      </c>
    </row>
    <row r="812" s="2" customFormat="1">
      <c r="A812" s="39"/>
      <c r="B812" s="40"/>
      <c r="C812" s="41"/>
      <c r="D812" s="234" t="s">
        <v>192</v>
      </c>
      <c r="E812" s="41"/>
      <c r="F812" s="265" t="s">
        <v>862</v>
      </c>
      <c r="G812" s="41"/>
      <c r="H812" s="41"/>
      <c r="I812" s="266"/>
      <c r="J812" s="41"/>
      <c r="K812" s="41"/>
      <c r="L812" s="45"/>
      <c r="M812" s="267"/>
      <c r="N812" s="268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192</v>
      </c>
      <c r="AU812" s="18" t="s">
        <v>144</v>
      </c>
    </row>
    <row r="813" s="12" customFormat="1" ht="20.88" customHeight="1">
      <c r="A813" s="12"/>
      <c r="B813" s="203"/>
      <c r="C813" s="204"/>
      <c r="D813" s="205" t="s">
        <v>72</v>
      </c>
      <c r="E813" s="217" t="s">
        <v>211</v>
      </c>
      <c r="F813" s="217" t="s">
        <v>212</v>
      </c>
      <c r="G813" s="204"/>
      <c r="H813" s="204"/>
      <c r="I813" s="207"/>
      <c r="J813" s="218">
        <f>BK813</f>
        <v>0</v>
      </c>
      <c r="K813" s="204"/>
      <c r="L813" s="209"/>
      <c r="M813" s="210"/>
      <c r="N813" s="211"/>
      <c r="O813" s="211"/>
      <c r="P813" s="212">
        <f>SUM(P814:P898)</f>
        <v>0</v>
      </c>
      <c r="Q813" s="211"/>
      <c r="R813" s="212">
        <f>SUM(R814:R898)</f>
        <v>0</v>
      </c>
      <c r="S813" s="211"/>
      <c r="T813" s="213">
        <f>SUM(T814:T898)</f>
        <v>0</v>
      </c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R813" s="214" t="s">
        <v>144</v>
      </c>
      <c r="AT813" s="215" t="s">
        <v>72</v>
      </c>
      <c r="AU813" s="215" t="s">
        <v>83</v>
      </c>
      <c r="AY813" s="214" t="s">
        <v>134</v>
      </c>
      <c r="BK813" s="216">
        <f>SUM(BK814:BK898)</f>
        <v>0</v>
      </c>
    </row>
    <row r="814" s="2" customFormat="1" ht="21.75" customHeight="1">
      <c r="A814" s="39"/>
      <c r="B814" s="40"/>
      <c r="C814" s="219" t="s">
        <v>1086</v>
      </c>
      <c r="D814" s="219" t="s">
        <v>139</v>
      </c>
      <c r="E814" s="220" t="s">
        <v>214</v>
      </c>
      <c r="F814" s="221" t="s">
        <v>215</v>
      </c>
      <c r="G814" s="222" t="s">
        <v>216</v>
      </c>
      <c r="H814" s="223">
        <v>0.027</v>
      </c>
      <c r="I814" s="224"/>
      <c r="J814" s="225">
        <f>ROUND(I814*H814,2)</f>
        <v>0</v>
      </c>
      <c r="K814" s="221" t="s">
        <v>217</v>
      </c>
      <c r="L814" s="45"/>
      <c r="M814" s="226" t="s">
        <v>1</v>
      </c>
      <c r="N814" s="227" t="s">
        <v>38</v>
      </c>
      <c r="O814" s="92"/>
      <c r="P814" s="228">
        <f>O814*H814</f>
        <v>0</v>
      </c>
      <c r="Q814" s="228">
        <v>0</v>
      </c>
      <c r="R814" s="228">
        <f>Q814*H814</f>
        <v>0</v>
      </c>
      <c r="S814" s="228">
        <v>0</v>
      </c>
      <c r="T814" s="229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0" t="s">
        <v>202</v>
      </c>
      <c r="AT814" s="230" t="s">
        <v>139</v>
      </c>
      <c r="AU814" s="230" t="s">
        <v>144</v>
      </c>
      <c r="AY814" s="18" t="s">
        <v>134</v>
      </c>
      <c r="BE814" s="231">
        <f>IF(N814="základní",J814,0)</f>
        <v>0</v>
      </c>
      <c r="BF814" s="231">
        <f>IF(N814="snížená",J814,0)</f>
        <v>0</v>
      </c>
      <c r="BG814" s="231">
        <f>IF(N814="zákl. přenesená",J814,0)</f>
        <v>0</v>
      </c>
      <c r="BH814" s="231">
        <f>IF(N814="sníž. přenesená",J814,0)</f>
        <v>0</v>
      </c>
      <c r="BI814" s="231">
        <f>IF(N814="nulová",J814,0)</f>
        <v>0</v>
      </c>
      <c r="BJ814" s="18" t="s">
        <v>81</v>
      </c>
      <c r="BK814" s="231">
        <f>ROUND(I814*H814,2)</f>
        <v>0</v>
      </c>
      <c r="BL814" s="18" t="s">
        <v>202</v>
      </c>
      <c r="BM814" s="230" t="s">
        <v>1087</v>
      </c>
    </row>
    <row r="815" s="13" customFormat="1">
      <c r="A815" s="13"/>
      <c r="B815" s="232"/>
      <c r="C815" s="233"/>
      <c r="D815" s="234" t="s">
        <v>145</v>
      </c>
      <c r="E815" s="235" t="s">
        <v>1</v>
      </c>
      <c r="F815" s="236" t="s">
        <v>219</v>
      </c>
      <c r="G815" s="233"/>
      <c r="H815" s="237">
        <v>0.027</v>
      </c>
      <c r="I815" s="238"/>
      <c r="J815" s="233"/>
      <c r="K815" s="233"/>
      <c r="L815" s="239"/>
      <c r="M815" s="240"/>
      <c r="N815" s="241"/>
      <c r="O815" s="241"/>
      <c r="P815" s="241"/>
      <c r="Q815" s="241"/>
      <c r="R815" s="241"/>
      <c r="S815" s="241"/>
      <c r="T815" s="24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3" t="s">
        <v>145</v>
      </c>
      <c r="AU815" s="243" t="s">
        <v>144</v>
      </c>
      <c r="AV815" s="13" t="s">
        <v>83</v>
      </c>
      <c r="AW815" s="13" t="s">
        <v>30</v>
      </c>
      <c r="AX815" s="13" t="s">
        <v>73</v>
      </c>
      <c r="AY815" s="243" t="s">
        <v>134</v>
      </c>
    </row>
    <row r="816" s="14" customFormat="1">
      <c r="A816" s="14"/>
      <c r="B816" s="244"/>
      <c r="C816" s="245"/>
      <c r="D816" s="234" t="s">
        <v>145</v>
      </c>
      <c r="E816" s="246" t="s">
        <v>1</v>
      </c>
      <c r="F816" s="247" t="s">
        <v>147</v>
      </c>
      <c r="G816" s="245"/>
      <c r="H816" s="248">
        <v>0.027</v>
      </c>
      <c r="I816" s="249"/>
      <c r="J816" s="245"/>
      <c r="K816" s="245"/>
      <c r="L816" s="250"/>
      <c r="M816" s="251"/>
      <c r="N816" s="252"/>
      <c r="O816" s="252"/>
      <c r="P816" s="252"/>
      <c r="Q816" s="252"/>
      <c r="R816" s="252"/>
      <c r="S816" s="252"/>
      <c r="T816" s="25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4" t="s">
        <v>145</v>
      </c>
      <c r="AU816" s="254" t="s">
        <v>144</v>
      </c>
      <c r="AV816" s="14" t="s">
        <v>143</v>
      </c>
      <c r="AW816" s="14" t="s">
        <v>30</v>
      </c>
      <c r="AX816" s="14" t="s">
        <v>81</v>
      </c>
      <c r="AY816" s="254" t="s">
        <v>134</v>
      </c>
    </row>
    <row r="817" s="2" customFormat="1" ht="24.15" customHeight="1">
      <c r="A817" s="39"/>
      <c r="B817" s="40"/>
      <c r="C817" s="219" t="s">
        <v>781</v>
      </c>
      <c r="D817" s="219" t="s">
        <v>139</v>
      </c>
      <c r="E817" s="220" t="s">
        <v>226</v>
      </c>
      <c r="F817" s="221" t="s">
        <v>227</v>
      </c>
      <c r="G817" s="222" t="s">
        <v>142</v>
      </c>
      <c r="H817" s="223">
        <v>15</v>
      </c>
      <c r="I817" s="224"/>
      <c r="J817" s="225">
        <f>ROUND(I817*H817,2)</f>
        <v>0</v>
      </c>
      <c r="K817" s="221" t="s">
        <v>223</v>
      </c>
      <c r="L817" s="45"/>
      <c r="M817" s="226" t="s">
        <v>1</v>
      </c>
      <c r="N817" s="227" t="s">
        <v>38</v>
      </c>
      <c r="O817" s="92"/>
      <c r="P817" s="228">
        <f>O817*H817</f>
        <v>0</v>
      </c>
      <c r="Q817" s="228">
        <v>0</v>
      </c>
      <c r="R817" s="228">
        <f>Q817*H817</f>
        <v>0</v>
      </c>
      <c r="S817" s="228">
        <v>0</v>
      </c>
      <c r="T817" s="229">
        <f>S817*H817</f>
        <v>0</v>
      </c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R817" s="230" t="s">
        <v>202</v>
      </c>
      <c r="AT817" s="230" t="s">
        <v>139</v>
      </c>
      <c r="AU817" s="230" t="s">
        <v>144</v>
      </c>
      <c r="AY817" s="18" t="s">
        <v>134</v>
      </c>
      <c r="BE817" s="231">
        <f>IF(N817="základní",J817,0)</f>
        <v>0</v>
      </c>
      <c r="BF817" s="231">
        <f>IF(N817="snížená",J817,0)</f>
        <v>0</v>
      </c>
      <c r="BG817" s="231">
        <f>IF(N817="zákl. přenesená",J817,0)</f>
        <v>0</v>
      </c>
      <c r="BH817" s="231">
        <f>IF(N817="sníž. přenesená",J817,0)</f>
        <v>0</v>
      </c>
      <c r="BI817" s="231">
        <f>IF(N817="nulová",J817,0)</f>
        <v>0</v>
      </c>
      <c r="BJ817" s="18" t="s">
        <v>81</v>
      </c>
      <c r="BK817" s="231">
        <f>ROUND(I817*H817,2)</f>
        <v>0</v>
      </c>
      <c r="BL817" s="18" t="s">
        <v>202</v>
      </c>
      <c r="BM817" s="230" t="s">
        <v>1088</v>
      </c>
    </row>
    <row r="818" s="13" customFormat="1">
      <c r="A818" s="13"/>
      <c r="B818" s="232"/>
      <c r="C818" s="233"/>
      <c r="D818" s="234" t="s">
        <v>145</v>
      </c>
      <c r="E818" s="235" t="s">
        <v>1</v>
      </c>
      <c r="F818" s="236" t="s">
        <v>1089</v>
      </c>
      <c r="G818" s="233"/>
      <c r="H818" s="237">
        <v>15</v>
      </c>
      <c r="I818" s="238"/>
      <c r="J818" s="233"/>
      <c r="K818" s="233"/>
      <c r="L818" s="239"/>
      <c r="M818" s="240"/>
      <c r="N818" s="241"/>
      <c r="O818" s="241"/>
      <c r="P818" s="241"/>
      <c r="Q818" s="241"/>
      <c r="R818" s="241"/>
      <c r="S818" s="241"/>
      <c r="T818" s="24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3" t="s">
        <v>145</v>
      </c>
      <c r="AU818" s="243" t="s">
        <v>144</v>
      </c>
      <c r="AV818" s="13" t="s">
        <v>83</v>
      </c>
      <c r="AW818" s="13" t="s">
        <v>30</v>
      </c>
      <c r="AX818" s="13" t="s">
        <v>73</v>
      </c>
      <c r="AY818" s="243" t="s">
        <v>134</v>
      </c>
    </row>
    <row r="819" s="14" customFormat="1">
      <c r="A819" s="14"/>
      <c r="B819" s="244"/>
      <c r="C819" s="245"/>
      <c r="D819" s="234" t="s">
        <v>145</v>
      </c>
      <c r="E819" s="246" t="s">
        <v>1</v>
      </c>
      <c r="F819" s="247" t="s">
        <v>147</v>
      </c>
      <c r="G819" s="245"/>
      <c r="H819" s="248">
        <v>15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145</v>
      </c>
      <c r="AU819" s="254" t="s">
        <v>144</v>
      </c>
      <c r="AV819" s="14" t="s">
        <v>143</v>
      </c>
      <c r="AW819" s="14" t="s">
        <v>30</v>
      </c>
      <c r="AX819" s="14" t="s">
        <v>81</v>
      </c>
      <c r="AY819" s="254" t="s">
        <v>134</v>
      </c>
    </row>
    <row r="820" s="2" customFormat="1" ht="24.15" customHeight="1">
      <c r="A820" s="39"/>
      <c r="B820" s="40"/>
      <c r="C820" s="219" t="s">
        <v>1090</v>
      </c>
      <c r="D820" s="219" t="s">
        <v>139</v>
      </c>
      <c r="E820" s="220" t="s">
        <v>231</v>
      </c>
      <c r="F820" s="221" t="s">
        <v>232</v>
      </c>
      <c r="G820" s="222" t="s">
        <v>233</v>
      </c>
      <c r="H820" s="223">
        <v>30.456</v>
      </c>
      <c r="I820" s="224"/>
      <c r="J820" s="225">
        <f>ROUND(I820*H820,2)</f>
        <v>0</v>
      </c>
      <c r="K820" s="221" t="s">
        <v>175</v>
      </c>
      <c r="L820" s="45"/>
      <c r="M820" s="226" t="s">
        <v>1</v>
      </c>
      <c r="N820" s="227" t="s">
        <v>38</v>
      </c>
      <c r="O820" s="92"/>
      <c r="P820" s="228">
        <f>O820*H820</f>
        <v>0</v>
      </c>
      <c r="Q820" s="228">
        <v>0</v>
      </c>
      <c r="R820" s="228">
        <f>Q820*H820</f>
        <v>0</v>
      </c>
      <c r="S820" s="228">
        <v>0</v>
      </c>
      <c r="T820" s="229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30" t="s">
        <v>202</v>
      </c>
      <c r="AT820" s="230" t="s">
        <v>139</v>
      </c>
      <c r="AU820" s="230" t="s">
        <v>144</v>
      </c>
      <c r="AY820" s="18" t="s">
        <v>134</v>
      </c>
      <c r="BE820" s="231">
        <f>IF(N820="základní",J820,0)</f>
        <v>0</v>
      </c>
      <c r="BF820" s="231">
        <f>IF(N820="snížená",J820,0)</f>
        <v>0</v>
      </c>
      <c r="BG820" s="231">
        <f>IF(N820="zákl. přenesená",J820,0)</f>
        <v>0</v>
      </c>
      <c r="BH820" s="231">
        <f>IF(N820="sníž. přenesená",J820,0)</f>
        <v>0</v>
      </c>
      <c r="BI820" s="231">
        <f>IF(N820="nulová",J820,0)</f>
        <v>0</v>
      </c>
      <c r="BJ820" s="18" t="s">
        <v>81</v>
      </c>
      <c r="BK820" s="231">
        <f>ROUND(I820*H820,2)</f>
        <v>0</v>
      </c>
      <c r="BL820" s="18" t="s">
        <v>202</v>
      </c>
      <c r="BM820" s="230" t="s">
        <v>1091</v>
      </c>
    </row>
    <row r="821" s="15" customFormat="1">
      <c r="A821" s="15"/>
      <c r="B821" s="269"/>
      <c r="C821" s="270"/>
      <c r="D821" s="234" t="s">
        <v>145</v>
      </c>
      <c r="E821" s="271" t="s">
        <v>1</v>
      </c>
      <c r="F821" s="272" t="s">
        <v>235</v>
      </c>
      <c r="G821" s="270"/>
      <c r="H821" s="271" t="s">
        <v>1</v>
      </c>
      <c r="I821" s="273"/>
      <c r="J821" s="270"/>
      <c r="K821" s="270"/>
      <c r="L821" s="274"/>
      <c r="M821" s="275"/>
      <c r="N821" s="276"/>
      <c r="O821" s="276"/>
      <c r="P821" s="276"/>
      <c r="Q821" s="276"/>
      <c r="R821" s="276"/>
      <c r="S821" s="276"/>
      <c r="T821" s="277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78" t="s">
        <v>145</v>
      </c>
      <c r="AU821" s="278" t="s">
        <v>144</v>
      </c>
      <c r="AV821" s="15" t="s">
        <v>81</v>
      </c>
      <c r="AW821" s="15" t="s">
        <v>30</v>
      </c>
      <c r="AX821" s="15" t="s">
        <v>73</v>
      </c>
      <c r="AY821" s="278" t="s">
        <v>134</v>
      </c>
    </row>
    <row r="822" s="13" customFormat="1">
      <c r="A822" s="13"/>
      <c r="B822" s="232"/>
      <c r="C822" s="233"/>
      <c r="D822" s="234" t="s">
        <v>145</v>
      </c>
      <c r="E822" s="235" t="s">
        <v>1</v>
      </c>
      <c r="F822" s="236" t="s">
        <v>1092</v>
      </c>
      <c r="G822" s="233"/>
      <c r="H822" s="237">
        <v>18.143999999999998</v>
      </c>
      <c r="I822" s="238"/>
      <c r="J822" s="233"/>
      <c r="K822" s="233"/>
      <c r="L822" s="239"/>
      <c r="M822" s="240"/>
      <c r="N822" s="241"/>
      <c r="O822" s="241"/>
      <c r="P822" s="241"/>
      <c r="Q822" s="241"/>
      <c r="R822" s="241"/>
      <c r="S822" s="241"/>
      <c r="T822" s="242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3" t="s">
        <v>145</v>
      </c>
      <c r="AU822" s="243" t="s">
        <v>144</v>
      </c>
      <c r="AV822" s="13" t="s">
        <v>83</v>
      </c>
      <c r="AW822" s="13" t="s">
        <v>30</v>
      </c>
      <c r="AX822" s="13" t="s">
        <v>73</v>
      </c>
      <c r="AY822" s="243" t="s">
        <v>134</v>
      </c>
    </row>
    <row r="823" s="13" customFormat="1">
      <c r="A823" s="13"/>
      <c r="B823" s="232"/>
      <c r="C823" s="233"/>
      <c r="D823" s="234" t="s">
        <v>145</v>
      </c>
      <c r="E823" s="235" t="s">
        <v>1</v>
      </c>
      <c r="F823" s="236" t="s">
        <v>1093</v>
      </c>
      <c r="G823" s="233"/>
      <c r="H823" s="237">
        <v>12.311999999999999</v>
      </c>
      <c r="I823" s="238"/>
      <c r="J823" s="233"/>
      <c r="K823" s="233"/>
      <c r="L823" s="239"/>
      <c r="M823" s="240"/>
      <c r="N823" s="241"/>
      <c r="O823" s="241"/>
      <c r="P823" s="241"/>
      <c r="Q823" s="241"/>
      <c r="R823" s="241"/>
      <c r="S823" s="241"/>
      <c r="T823" s="242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3" t="s">
        <v>145</v>
      </c>
      <c r="AU823" s="243" t="s">
        <v>144</v>
      </c>
      <c r="AV823" s="13" t="s">
        <v>83</v>
      </c>
      <c r="AW823" s="13" t="s">
        <v>30</v>
      </c>
      <c r="AX823" s="13" t="s">
        <v>73</v>
      </c>
      <c r="AY823" s="243" t="s">
        <v>134</v>
      </c>
    </row>
    <row r="824" s="14" customFormat="1">
      <c r="A824" s="14"/>
      <c r="B824" s="244"/>
      <c r="C824" s="245"/>
      <c r="D824" s="234" t="s">
        <v>145</v>
      </c>
      <c r="E824" s="246" t="s">
        <v>1</v>
      </c>
      <c r="F824" s="247" t="s">
        <v>147</v>
      </c>
      <c r="G824" s="245"/>
      <c r="H824" s="248">
        <v>30.456</v>
      </c>
      <c r="I824" s="249"/>
      <c r="J824" s="245"/>
      <c r="K824" s="245"/>
      <c r="L824" s="250"/>
      <c r="M824" s="251"/>
      <c r="N824" s="252"/>
      <c r="O824" s="252"/>
      <c r="P824" s="252"/>
      <c r="Q824" s="252"/>
      <c r="R824" s="252"/>
      <c r="S824" s="252"/>
      <c r="T824" s="25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4" t="s">
        <v>145</v>
      </c>
      <c r="AU824" s="254" t="s">
        <v>144</v>
      </c>
      <c r="AV824" s="14" t="s">
        <v>143</v>
      </c>
      <c r="AW824" s="14" t="s">
        <v>30</v>
      </c>
      <c r="AX824" s="14" t="s">
        <v>81</v>
      </c>
      <c r="AY824" s="254" t="s">
        <v>134</v>
      </c>
    </row>
    <row r="825" s="2" customFormat="1" ht="16.5" customHeight="1">
      <c r="A825" s="39"/>
      <c r="B825" s="40"/>
      <c r="C825" s="219" t="s">
        <v>783</v>
      </c>
      <c r="D825" s="219" t="s">
        <v>139</v>
      </c>
      <c r="E825" s="220" t="s">
        <v>241</v>
      </c>
      <c r="F825" s="221" t="s">
        <v>242</v>
      </c>
      <c r="G825" s="222" t="s">
        <v>233</v>
      </c>
      <c r="H825" s="223">
        <v>30.456</v>
      </c>
      <c r="I825" s="224"/>
      <c r="J825" s="225">
        <f>ROUND(I825*H825,2)</f>
        <v>0</v>
      </c>
      <c r="K825" s="221" t="s">
        <v>243</v>
      </c>
      <c r="L825" s="45"/>
      <c r="M825" s="226" t="s">
        <v>1</v>
      </c>
      <c r="N825" s="227" t="s">
        <v>38</v>
      </c>
      <c r="O825" s="92"/>
      <c r="P825" s="228">
        <f>O825*H825</f>
        <v>0</v>
      </c>
      <c r="Q825" s="228">
        <v>0</v>
      </c>
      <c r="R825" s="228">
        <f>Q825*H825</f>
        <v>0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202</v>
      </c>
      <c r="AT825" s="230" t="s">
        <v>139</v>
      </c>
      <c r="AU825" s="230" t="s">
        <v>144</v>
      </c>
      <c r="AY825" s="18" t="s">
        <v>134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81</v>
      </c>
      <c r="BK825" s="231">
        <f>ROUND(I825*H825,2)</f>
        <v>0</v>
      </c>
      <c r="BL825" s="18" t="s">
        <v>202</v>
      </c>
      <c r="BM825" s="230" t="s">
        <v>1094</v>
      </c>
    </row>
    <row r="826" s="15" customFormat="1">
      <c r="A826" s="15"/>
      <c r="B826" s="269"/>
      <c r="C826" s="270"/>
      <c r="D826" s="234" t="s">
        <v>145</v>
      </c>
      <c r="E826" s="271" t="s">
        <v>1</v>
      </c>
      <c r="F826" s="272" t="s">
        <v>235</v>
      </c>
      <c r="G826" s="270"/>
      <c r="H826" s="271" t="s">
        <v>1</v>
      </c>
      <c r="I826" s="273"/>
      <c r="J826" s="270"/>
      <c r="K826" s="270"/>
      <c r="L826" s="274"/>
      <c r="M826" s="275"/>
      <c r="N826" s="276"/>
      <c r="O826" s="276"/>
      <c r="P826" s="276"/>
      <c r="Q826" s="276"/>
      <c r="R826" s="276"/>
      <c r="S826" s="276"/>
      <c r="T826" s="277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78" t="s">
        <v>145</v>
      </c>
      <c r="AU826" s="278" t="s">
        <v>144</v>
      </c>
      <c r="AV826" s="15" t="s">
        <v>81</v>
      </c>
      <c r="AW826" s="15" t="s">
        <v>30</v>
      </c>
      <c r="AX826" s="15" t="s">
        <v>73</v>
      </c>
      <c r="AY826" s="278" t="s">
        <v>134</v>
      </c>
    </row>
    <row r="827" s="13" customFormat="1">
      <c r="A827" s="13"/>
      <c r="B827" s="232"/>
      <c r="C827" s="233"/>
      <c r="D827" s="234" t="s">
        <v>145</v>
      </c>
      <c r="E827" s="235" t="s">
        <v>1</v>
      </c>
      <c r="F827" s="236" t="s">
        <v>1092</v>
      </c>
      <c r="G827" s="233"/>
      <c r="H827" s="237">
        <v>18.143999999999998</v>
      </c>
      <c r="I827" s="238"/>
      <c r="J827" s="233"/>
      <c r="K827" s="233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145</v>
      </c>
      <c r="AU827" s="243" t="s">
        <v>144</v>
      </c>
      <c r="AV827" s="13" t="s">
        <v>83</v>
      </c>
      <c r="AW827" s="13" t="s">
        <v>30</v>
      </c>
      <c r="AX827" s="13" t="s">
        <v>73</v>
      </c>
      <c r="AY827" s="243" t="s">
        <v>134</v>
      </c>
    </row>
    <row r="828" s="13" customFormat="1">
      <c r="A828" s="13"/>
      <c r="B828" s="232"/>
      <c r="C828" s="233"/>
      <c r="D828" s="234" t="s">
        <v>145</v>
      </c>
      <c r="E828" s="235" t="s">
        <v>1</v>
      </c>
      <c r="F828" s="236" t="s">
        <v>1093</v>
      </c>
      <c r="G828" s="233"/>
      <c r="H828" s="237">
        <v>12.311999999999999</v>
      </c>
      <c r="I828" s="238"/>
      <c r="J828" s="233"/>
      <c r="K828" s="233"/>
      <c r="L828" s="239"/>
      <c r="M828" s="240"/>
      <c r="N828" s="241"/>
      <c r="O828" s="241"/>
      <c r="P828" s="241"/>
      <c r="Q828" s="241"/>
      <c r="R828" s="241"/>
      <c r="S828" s="241"/>
      <c r="T828" s="24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3" t="s">
        <v>145</v>
      </c>
      <c r="AU828" s="243" t="s">
        <v>144</v>
      </c>
      <c r="AV828" s="13" t="s">
        <v>83</v>
      </c>
      <c r="AW828" s="13" t="s">
        <v>30</v>
      </c>
      <c r="AX828" s="13" t="s">
        <v>73</v>
      </c>
      <c r="AY828" s="243" t="s">
        <v>134</v>
      </c>
    </row>
    <row r="829" s="14" customFormat="1">
      <c r="A829" s="14"/>
      <c r="B829" s="244"/>
      <c r="C829" s="245"/>
      <c r="D829" s="234" t="s">
        <v>145</v>
      </c>
      <c r="E829" s="246" t="s">
        <v>1</v>
      </c>
      <c r="F829" s="247" t="s">
        <v>147</v>
      </c>
      <c r="G829" s="245"/>
      <c r="H829" s="248">
        <v>30.456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145</v>
      </c>
      <c r="AU829" s="254" t="s">
        <v>144</v>
      </c>
      <c r="AV829" s="14" t="s">
        <v>143</v>
      </c>
      <c r="AW829" s="14" t="s">
        <v>30</v>
      </c>
      <c r="AX829" s="14" t="s">
        <v>81</v>
      </c>
      <c r="AY829" s="254" t="s">
        <v>134</v>
      </c>
    </row>
    <row r="830" s="2" customFormat="1" ht="44.25" customHeight="1">
      <c r="A830" s="39"/>
      <c r="B830" s="40"/>
      <c r="C830" s="219" t="s">
        <v>1095</v>
      </c>
      <c r="D830" s="219" t="s">
        <v>139</v>
      </c>
      <c r="E830" s="220" t="s">
        <v>246</v>
      </c>
      <c r="F830" s="221" t="s">
        <v>247</v>
      </c>
      <c r="G830" s="222" t="s">
        <v>233</v>
      </c>
      <c r="H830" s="223">
        <v>26.373999999999999</v>
      </c>
      <c r="I830" s="224"/>
      <c r="J830" s="225">
        <f>ROUND(I830*H830,2)</f>
        <v>0</v>
      </c>
      <c r="K830" s="221" t="s">
        <v>1</v>
      </c>
      <c r="L830" s="45"/>
      <c r="M830" s="226" t="s">
        <v>1</v>
      </c>
      <c r="N830" s="227" t="s">
        <v>38</v>
      </c>
      <c r="O830" s="92"/>
      <c r="P830" s="228">
        <f>O830*H830</f>
        <v>0</v>
      </c>
      <c r="Q830" s="228">
        <v>0</v>
      </c>
      <c r="R830" s="228">
        <f>Q830*H830</f>
        <v>0</v>
      </c>
      <c r="S830" s="228">
        <v>0</v>
      </c>
      <c r="T830" s="229">
        <f>S830*H830</f>
        <v>0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0" t="s">
        <v>202</v>
      </c>
      <c r="AT830" s="230" t="s">
        <v>139</v>
      </c>
      <c r="AU830" s="230" t="s">
        <v>144</v>
      </c>
      <c r="AY830" s="18" t="s">
        <v>134</v>
      </c>
      <c r="BE830" s="231">
        <f>IF(N830="základní",J830,0)</f>
        <v>0</v>
      </c>
      <c r="BF830" s="231">
        <f>IF(N830="snížená",J830,0)</f>
        <v>0</v>
      </c>
      <c r="BG830" s="231">
        <f>IF(N830="zákl. přenesená",J830,0)</f>
        <v>0</v>
      </c>
      <c r="BH830" s="231">
        <f>IF(N830="sníž. přenesená",J830,0)</f>
        <v>0</v>
      </c>
      <c r="BI830" s="231">
        <f>IF(N830="nulová",J830,0)</f>
        <v>0</v>
      </c>
      <c r="BJ830" s="18" t="s">
        <v>81</v>
      </c>
      <c r="BK830" s="231">
        <f>ROUND(I830*H830,2)</f>
        <v>0</v>
      </c>
      <c r="BL830" s="18" t="s">
        <v>202</v>
      </c>
      <c r="BM830" s="230" t="s">
        <v>1096</v>
      </c>
    </row>
    <row r="831" s="15" customFormat="1">
      <c r="A831" s="15"/>
      <c r="B831" s="269"/>
      <c r="C831" s="270"/>
      <c r="D831" s="234" t="s">
        <v>145</v>
      </c>
      <c r="E831" s="271" t="s">
        <v>1</v>
      </c>
      <c r="F831" s="272" t="s">
        <v>249</v>
      </c>
      <c r="G831" s="270"/>
      <c r="H831" s="271" t="s">
        <v>1</v>
      </c>
      <c r="I831" s="273"/>
      <c r="J831" s="270"/>
      <c r="K831" s="270"/>
      <c r="L831" s="274"/>
      <c r="M831" s="275"/>
      <c r="N831" s="276"/>
      <c r="O831" s="276"/>
      <c r="P831" s="276"/>
      <c r="Q831" s="276"/>
      <c r="R831" s="276"/>
      <c r="S831" s="276"/>
      <c r="T831" s="277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8" t="s">
        <v>145</v>
      </c>
      <c r="AU831" s="278" t="s">
        <v>144</v>
      </c>
      <c r="AV831" s="15" t="s">
        <v>81</v>
      </c>
      <c r="AW831" s="15" t="s">
        <v>30</v>
      </c>
      <c r="AX831" s="15" t="s">
        <v>73</v>
      </c>
      <c r="AY831" s="278" t="s">
        <v>134</v>
      </c>
    </row>
    <row r="832" s="13" customFormat="1">
      <c r="A832" s="13"/>
      <c r="B832" s="232"/>
      <c r="C832" s="233"/>
      <c r="D832" s="234" t="s">
        <v>145</v>
      </c>
      <c r="E832" s="235" t="s">
        <v>1</v>
      </c>
      <c r="F832" s="236" t="s">
        <v>1097</v>
      </c>
      <c r="G832" s="233"/>
      <c r="H832" s="237">
        <v>15.552</v>
      </c>
      <c r="I832" s="238"/>
      <c r="J832" s="233"/>
      <c r="K832" s="233"/>
      <c r="L832" s="239"/>
      <c r="M832" s="240"/>
      <c r="N832" s="241"/>
      <c r="O832" s="241"/>
      <c r="P832" s="241"/>
      <c r="Q832" s="241"/>
      <c r="R832" s="241"/>
      <c r="S832" s="241"/>
      <c r="T832" s="242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3" t="s">
        <v>145</v>
      </c>
      <c r="AU832" s="243" t="s">
        <v>144</v>
      </c>
      <c r="AV832" s="13" t="s">
        <v>83</v>
      </c>
      <c r="AW832" s="13" t="s">
        <v>30</v>
      </c>
      <c r="AX832" s="13" t="s">
        <v>73</v>
      </c>
      <c r="AY832" s="243" t="s">
        <v>134</v>
      </c>
    </row>
    <row r="833" s="13" customFormat="1">
      <c r="A833" s="13"/>
      <c r="B833" s="232"/>
      <c r="C833" s="233"/>
      <c r="D833" s="234" t="s">
        <v>145</v>
      </c>
      <c r="E833" s="235" t="s">
        <v>1</v>
      </c>
      <c r="F833" s="236" t="s">
        <v>1098</v>
      </c>
      <c r="G833" s="233"/>
      <c r="H833" s="237">
        <v>8.4239999999999995</v>
      </c>
      <c r="I833" s="238"/>
      <c r="J833" s="233"/>
      <c r="K833" s="233"/>
      <c r="L833" s="239"/>
      <c r="M833" s="240"/>
      <c r="N833" s="241"/>
      <c r="O833" s="241"/>
      <c r="P833" s="241"/>
      <c r="Q833" s="241"/>
      <c r="R833" s="241"/>
      <c r="S833" s="241"/>
      <c r="T833" s="24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3" t="s">
        <v>145</v>
      </c>
      <c r="AU833" s="243" t="s">
        <v>144</v>
      </c>
      <c r="AV833" s="13" t="s">
        <v>83</v>
      </c>
      <c r="AW833" s="13" t="s">
        <v>30</v>
      </c>
      <c r="AX833" s="13" t="s">
        <v>73</v>
      </c>
      <c r="AY833" s="243" t="s">
        <v>134</v>
      </c>
    </row>
    <row r="834" s="14" customFormat="1">
      <c r="A834" s="14"/>
      <c r="B834" s="244"/>
      <c r="C834" s="245"/>
      <c r="D834" s="234" t="s">
        <v>145</v>
      </c>
      <c r="E834" s="246" t="s">
        <v>1</v>
      </c>
      <c r="F834" s="247" t="s">
        <v>147</v>
      </c>
      <c r="G834" s="245"/>
      <c r="H834" s="248">
        <v>23.975999999999999</v>
      </c>
      <c r="I834" s="249"/>
      <c r="J834" s="245"/>
      <c r="K834" s="245"/>
      <c r="L834" s="250"/>
      <c r="M834" s="251"/>
      <c r="N834" s="252"/>
      <c r="O834" s="252"/>
      <c r="P834" s="252"/>
      <c r="Q834" s="252"/>
      <c r="R834" s="252"/>
      <c r="S834" s="252"/>
      <c r="T834" s="25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4" t="s">
        <v>145</v>
      </c>
      <c r="AU834" s="254" t="s">
        <v>144</v>
      </c>
      <c r="AV834" s="14" t="s">
        <v>143</v>
      </c>
      <c r="AW834" s="14" t="s">
        <v>30</v>
      </c>
      <c r="AX834" s="14" t="s">
        <v>73</v>
      </c>
      <c r="AY834" s="254" t="s">
        <v>134</v>
      </c>
    </row>
    <row r="835" s="13" customFormat="1">
      <c r="A835" s="13"/>
      <c r="B835" s="232"/>
      <c r="C835" s="233"/>
      <c r="D835" s="234" t="s">
        <v>145</v>
      </c>
      <c r="E835" s="235" t="s">
        <v>1</v>
      </c>
      <c r="F835" s="236" t="s">
        <v>1099</v>
      </c>
      <c r="G835" s="233"/>
      <c r="H835" s="237">
        <v>26.373999999999999</v>
      </c>
      <c r="I835" s="238"/>
      <c r="J835" s="233"/>
      <c r="K835" s="233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145</v>
      </c>
      <c r="AU835" s="243" t="s">
        <v>144</v>
      </c>
      <c r="AV835" s="13" t="s">
        <v>83</v>
      </c>
      <c r="AW835" s="13" t="s">
        <v>30</v>
      </c>
      <c r="AX835" s="13" t="s">
        <v>73</v>
      </c>
      <c r="AY835" s="243" t="s">
        <v>134</v>
      </c>
    </row>
    <row r="836" s="14" customFormat="1">
      <c r="A836" s="14"/>
      <c r="B836" s="244"/>
      <c r="C836" s="245"/>
      <c r="D836" s="234" t="s">
        <v>145</v>
      </c>
      <c r="E836" s="246" t="s">
        <v>1</v>
      </c>
      <c r="F836" s="247" t="s">
        <v>147</v>
      </c>
      <c r="G836" s="245"/>
      <c r="H836" s="248">
        <v>26.373999999999999</v>
      </c>
      <c r="I836" s="249"/>
      <c r="J836" s="245"/>
      <c r="K836" s="245"/>
      <c r="L836" s="250"/>
      <c r="M836" s="251"/>
      <c r="N836" s="252"/>
      <c r="O836" s="252"/>
      <c r="P836" s="252"/>
      <c r="Q836" s="252"/>
      <c r="R836" s="252"/>
      <c r="S836" s="252"/>
      <c r="T836" s="253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4" t="s">
        <v>145</v>
      </c>
      <c r="AU836" s="254" t="s">
        <v>144</v>
      </c>
      <c r="AV836" s="14" t="s">
        <v>143</v>
      </c>
      <c r="AW836" s="14" t="s">
        <v>30</v>
      </c>
      <c r="AX836" s="14" t="s">
        <v>81</v>
      </c>
      <c r="AY836" s="254" t="s">
        <v>134</v>
      </c>
    </row>
    <row r="837" s="2" customFormat="1" ht="24.15" customHeight="1">
      <c r="A837" s="39"/>
      <c r="B837" s="40"/>
      <c r="C837" s="219" t="s">
        <v>787</v>
      </c>
      <c r="D837" s="219" t="s">
        <v>139</v>
      </c>
      <c r="E837" s="220" t="s">
        <v>265</v>
      </c>
      <c r="F837" s="221" t="s">
        <v>266</v>
      </c>
      <c r="G837" s="222" t="s">
        <v>233</v>
      </c>
      <c r="H837" s="223">
        <v>4.0819999999999999</v>
      </c>
      <c r="I837" s="224"/>
      <c r="J837" s="225">
        <f>ROUND(I837*H837,2)</f>
        <v>0</v>
      </c>
      <c r="K837" s="221" t="s">
        <v>256</v>
      </c>
      <c r="L837" s="45"/>
      <c r="M837" s="226" t="s">
        <v>1</v>
      </c>
      <c r="N837" s="227" t="s">
        <v>38</v>
      </c>
      <c r="O837" s="92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202</v>
      </c>
      <c r="AT837" s="230" t="s">
        <v>139</v>
      </c>
      <c r="AU837" s="230" t="s">
        <v>144</v>
      </c>
      <c r="AY837" s="18" t="s">
        <v>134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81</v>
      </c>
      <c r="BK837" s="231">
        <f>ROUND(I837*H837,2)</f>
        <v>0</v>
      </c>
      <c r="BL837" s="18" t="s">
        <v>202</v>
      </c>
      <c r="BM837" s="230" t="s">
        <v>1100</v>
      </c>
    </row>
    <row r="838" s="2" customFormat="1">
      <c r="A838" s="39"/>
      <c r="B838" s="40"/>
      <c r="C838" s="41"/>
      <c r="D838" s="234" t="s">
        <v>192</v>
      </c>
      <c r="E838" s="41"/>
      <c r="F838" s="265" t="s">
        <v>268</v>
      </c>
      <c r="G838" s="41"/>
      <c r="H838" s="41"/>
      <c r="I838" s="266"/>
      <c r="J838" s="41"/>
      <c r="K838" s="41"/>
      <c r="L838" s="45"/>
      <c r="M838" s="267"/>
      <c r="N838" s="268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192</v>
      </c>
      <c r="AU838" s="18" t="s">
        <v>144</v>
      </c>
    </row>
    <row r="839" s="13" customFormat="1">
      <c r="A839" s="13"/>
      <c r="B839" s="232"/>
      <c r="C839" s="233"/>
      <c r="D839" s="234" t="s">
        <v>145</v>
      </c>
      <c r="E839" s="235" t="s">
        <v>1</v>
      </c>
      <c r="F839" s="236" t="s">
        <v>1101</v>
      </c>
      <c r="G839" s="233"/>
      <c r="H839" s="237">
        <v>4.0819999999999999</v>
      </c>
      <c r="I839" s="238"/>
      <c r="J839" s="233"/>
      <c r="K839" s="233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145</v>
      </c>
      <c r="AU839" s="243" t="s">
        <v>144</v>
      </c>
      <c r="AV839" s="13" t="s">
        <v>83</v>
      </c>
      <c r="AW839" s="13" t="s">
        <v>30</v>
      </c>
      <c r="AX839" s="13" t="s">
        <v>73</v>
      </c>
      <c r="AY839" s="243" t="s">
        <v>134</v>
      </c>
    </row>
    <row r="840" s="14" customFormat="1">
      <c r="A840" s="14"/>
      <c r="B840" s="244"/>
      <c r="C840" s="245"/>
      <c r="D840" s="234" t="s">
        <v>145</v>
      </c>
      <c r="E840" s="246" t="s">
        <v>1</v>
      </c>
      <c r="F840" s="247" t="s">
        <v>147</v>
      </c>
      <c r="G840" s="245"/>
      <c r="H840" s="248">
        <v>4.0819999999999999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145</v>
      </c>
      <c r="AU840" s="254" t="s">
        <v>144</v>
      </c>
      <c r="AV840" s="14" t="s">
        <v>143</v>
      </c>
      <c r="AW840" s="14" t="s">
        <v>30</v>
      </c>
      <c r="AX840" s="14" t="s">
        <v>81</v>
      </c>
      <c r="AY840" s="254" t="s">
        <v>134</v>
      </c>
    </row>
    <row r="841" s="2" customFormat="1" ht="24.15" customHeight="1">
      <c r="A841" s="39"/>
      <c r="B841" s="40"/>
      <c r="C841" s="219" t="s">
        <v>1102</v>
      </c>
      <c r="D841" s="219" t="s">
        <v>139</v>
      </c>
      <c r="E841" s="220" t="s">
        <v>271</v>
      </c>
      <c r="F841" s="221" t="s">
        <v>272</v>
      </c>
      <c r="G841" s="222" t="s">
        <v>233</v>
      </c>
      <c r="H841" s="223">
        <v>26.373999999999999</v>
      </c>
      <c r="I841" s="224"/>
      <c r="J841" s="225">
        <f>ROUND(I841*H841,2)</f>
        <v>0</v>
      </c>
      <c r="K841" s="221" t="s">
        <v>243</v>
      </c>
      <c r="L841" s="45"/>
      <c r="M841" s="226" t="s">
        <v>1</v>
      </c>
      <c r="N841" s="227" t="s">
        <v>38</v>
      </c>
      <c r="O841" s="92"/>
      <c r="P841" s="228">
        <f>O841*H841</f>
        <v>0</v>
      </c>
      <c r="Q841" s="228">
        <v>0</v>
      </c>
      <c r="R841" s="228">
        <f>Q841*H841</f>
        <v>0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202</v>
      </c>
      <c r="AT841" s="230" t="s">
        <v>139</v>
      </c>
      <c r="AU841" s="230" t="s">
        <v>144</v>
      </c>
      <c r="AY841" s="18" t="s">
        <v>134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81</v>
      </c>
      <c r="BK841" s="231">
        <f>ROUND(I841*H841,2)</f>
        <v>0</v>
      </c>
      <c r="BL841" s="18" t="s">
        <v>202</v>
      </c>
      <c r="BM841" s="230" t="s">
        <v>1103</v>
      </c>
    </row>
    <row r="842" s="2" customFormat="1">
      <c r="A842" s="39"/>
      <c r="B842" s="40"/>
      <c r="C842" s="41"/>
      <c r="D842" s="234" t="s">
        <v>192</v>
      </c>
      <c r="E842" s="41"/>
      <c r="F842" s="265" t="s">
        <v>274</v>
      </c>
      <c r="G842" s="41"/>
      <c r="H842" s="41"/>
      <c r="I842" s="266"/>
      <c r="J842" s="41"/>
      <c r="K842" s="41"/>
      <c r="L842" s="45"/>
      <c r="M842" s="267"/>
      <c r="N842" s="268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192</v>
      </c>
      <c r="AU842" s="18" t="s">
        <v>144</v>
      </c>
    </row>
    <row r="843" s="13" customFormat="1">
      <c r="A843" s="13"/>
      <c r="B843" s="232"/>
      <c r="C843" s="233"/>
      <c r="D843" s="234" t="s">
        <v>145</v>
      </c>
      <c r="E843" s="235" t="s">
        <v>1</v>
      </c>
      <c r="F843" s="236" t="s">
        <v>1104</v>
      </c>
      <c r="G843" s="233"/>
      <c r="H843" s="237">
        <v>26.373999999999999</v>
      </c>
      <c r="I843" s="238"/>
      <c r="J843" s="233"/>
      <c r="K843" s="233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145</v>
      </c>
      <c r="AU843" s="243" t="s">
        <v>144</v>
      </c>
      <c r="AV843" s="13" t="s">
        <v>83</v>
      </c>
      <c r="AW843" s="13" t="s">
        <v>30</v>
      </c>
      <c r="AX843" s="13" t="s">
        <v>73</v>
      </c>
      <c r="AY843" s="243" t="s">
        <v>134</v>
      </c>
    </row>
    <row r="844" s="14" customFormat="1">
      <c r="A844" s="14"/>
      <c r="B844" s="244"/>
      <c r="C844" s="245"/>
      <c r="D844" s="234" t="s">
        <v>145</v>
      </c>
      <c r="E844" s="246" t="s">
        <v>1</v>
      </c>
      <c r="F844" s="247" t="s">
        <v>147</v>
      </c>
      <c r="G844" s="245"/>
      <c r="H844" s="248">
        <v>26.373999999999999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4" t="s">
        <v>145</v>
      </c>
      <c r="AU844" s="254" t="s">
        <v>144</v>
      </c>
      <c r="AV844" s="14" t="s">
        <v>143</v>
      </c>
      <c r="AW844" s="14" t="s">
        <v>30</v>
      </c>
      <c r="AX844" s="14" t="s">
        <v>81</v>
      </c>
      <c r="AY844" s="254" t="s">
        <v>134</v>
      </c>
    </row>
    <row r="845" s="2" customFormat="1" ht="24.15" customHeight="1">
      <c r="A845" s="39"/>
      <c r="B845" s="40"/>
      <c r="C845" s="219" t="s">
        <v>790</v>
      </c>
      <c r="D845" s="219" t="s">
        <v>139</v>
      </c>
      <c r="E845" s="220" t="s">
        <v>277</v>
      </c>
      <c r="F845" s="221" t="s">
        <v>278</v>
      </c>
      <c r="G845" s="222" t="s">
        <v>279</v>
      </c>
      <c r="H845" s="223">
        <v>0.34200000000000003</v>
      </c>
      <c r="I845" s="224"/>
      <c r="J845" s="225">
        <f>ROUND(I845*H845,2)</f>
        <v>0</v>
      </c>
      <c r="K845" s="221" t="s">
        <v>243</v>
      </c>
      <c r="L845" s="45"/>
      <c r="M845" s="226" t="s">
        <v>1</v>
      </c>
      <c r="N845" s="227" t="s">
        <v>38</v>
      </c>
      <c r="O845" s="92"/>
      <c r="P845" s="228">
        <f>O845*H845</f>
        <v>0</v>
      </c>
      <c r="Q845" s="228">
        <v>0</v>
      </c>
      <c r="R845" s="228">
        <f>Q845*H845</f>
        <v>0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202</v>
      </c>
      <c r="AT845" s="230" t="s">
        <v>139</v>
      </c>
      <c r="AU845" s="230" t="s">
        <v>144</v>
      </c>
      <c r="AY845" s="18" t="s">
        <v>134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81</v>
      </c>
      <c r="BK845" s="231">
        <f>ROUND(I845*H845,2)</f>
        <v>0</v>
      </c>
      <c r="BL845" s="18" t="s">
        <v>202</v>
      </c>
      <c r="BM845" s="230" t="s">
        <v>1105</v>
      </c>
    </row>
    <row r="846" s="13" customFormat="1">
      <c r="A846" s="13"/>
      <c r="B846" s="232"/>
      <c r="C846" s="233"/>
      <c r="D846" s="234" t="s">
        <v>145</v>
      </c>
      <c r="E846" s="235" t="s">
        <v>1</v>
      </c>
      <c r="F846" s="236" t="s">
        <v>281</v>
      </c>
      <c r="G846" s="233"/>
      <c r="H846" s="237">
        <v>0.029000000000000001</v>
      </c>
      <c r="I846" s="238"/>
      <c r="J846" s="233"/>
      <c r="K846" s="233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145</v>
      </c>
      <c r="AU846" s="243" t="s">
        <v>144</v>
      </c>
      <c r="AV846" s="13" t="s">
        <v>83</v>
      </c>
      <c r="AW846" s="13" t="s">
        <v>30</v>
      </c>
      <c r="AX846" s="13" t="s">
        <v>73</v>
      </c>
      <c r="AY846" s="243" t="s">
        <v>134</v>
      </c>
    </row>
    <row r="847" s="13" customFormat="1">
      <c r="A847" s="13"/>
      <c r="B847" s="232"/>
      <c r="C847" s="233"/>
      <c r="D847" s="234" t="s">
        <v>145</v>
      </c>
      <c r="E847" s="235" t="s">
        <v>1</v>
      </c>
      <c r="F847" s="236" t="s">
        <v>1106</v>
      </c>
      <c r="G847" s="233"/>
      <c r="H847" s="237">
        <v>0.313</v>
      </c>
      <c r="I847" s="238"/>
      <c r="J847" s="233"/>
      <c r="K847" s="233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145</v>
      </c>
      <c r="AU847" s="243" t="s">
        <v>144</v>
      </c>
      <c r="AV847" s="13" t="s">
        <v>83</v>
      </c>
      <c r="AW847" s="13" t="s">
        <v>30</v>
      </c>
      <c r="AX847" s="13" t="s">
        <v>73</v>
      </c>
      <c r="AY847" s="243" t="s">
        <v>134</v>
      </c>
    </row>
    <row r="848" s="14" customFormat="1">
      <c r="A848" s="14"/>
      <c r="B848" s="244"/>
      <c r="C848" s="245"/>
      <c r="D848" s="234" t="s">
        <v>145</v>
      </c>
      <c r="E848" s="246" t="s">
        <v>1</v>
      </c>
      <c r="F848" s="247" t="s">
        <v>147</v>
      </c>
      <c r="G848" s="245"/>
      <c r="H848" s="248">
        <v>0.34200000000000003</v>
      </c>
      <c r="I848" s="249"/>
      <c r="J848" s="245"/>
      <c r="K848" s="245"/>
      <c r="L848" s="250"/>
      <c r="M848" s="251"/>
      <c r="N848" s="252"/>
      <c r="O848" s="252"/>
      <c r="P848" s="252"/>
      <c r="Q848" s="252"/>
      <c r="R848" s="252"/>
      <c r="S848" s="252"/>
      <c r="T848" s="25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4" t="s">
        <v>145</v>
      </c>
      <c r="AU848" s="254" t="s">
        <v>144</v>
      </c>
      <c r="AV848" s="14" t="s">
        <v>143</v>
      </c>
      <c r="AW848" s="14" t="s">
        <v>30</v>
      </c>
      <c r="AX848" s="14" t="s">
        <v>81</v>
      </c>
      <c r="AY848" s="254" t="s">
        <v>134</v>
      </c>
    </row>
    <row r="849" s="2" customFormat="1" ht="21.75" customHeight="1">
      <c r="A849" s="39"/>
      <c r="B849" s="40"/>
      <c r="C849" s="219" t="s">
        <v>1107</v>
      </c>
      <c r="D849" s="219" t="s">
        <v>139</v>
      </c>
      <c r="E849" s="220" t="s">
        <v>934</v>
      </c>
      <c r="F849" s="221" t="s">
        <v>935</v>
      </c>
      <c r="G849" s="222" t="s">
        <v>233</v>
      </c>
      <c r="H849" s="223">
        <v>1.323</v>
      </c>
      <c r="I849" s="224"/>
      <c r="J849" s="225">
        <f>ROUND(I849*H849,2)</f>
        <v>0</v>
      </c>
      <c r="K849" s="221" t="s">
        <v>175</v>
      </c>
      <c r="L849" s="45"/>
      <c r="M849" s="226" t="s">
        <v>1</v>
      </c>
      <c r="N849" s="227" t="s">
        <v>38</v>
      </c>
      <c r="O849" s="92"/>
      <c r="P849" s="228">
        <f>O849*H849</f>
        <v>0</v>
      </c>
      <c r="Q849" s="228">
        <v>0</v>
      </c>
      <c r="R849" s="228">
        <f>Q849*H849</f>
        <v>0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202</v>
      </c>
      <c r="AT849" s="230" t="s">
        <v>139</v>
      </c>
      <c r="AU849" s="230" t="s">
        <v>144</v>
      </c>
      <c r="AY849" s="18" t="s">
        <v>134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81</v>
      </c>
      <c r="BK849" s="231">
        <f>ROUND(I849*H849,2)</f>
        <v>0</v>
      </c>
      <c r="BL849" s="18" t="s">
        <v>202</v>
      </c>
      <c r="BM849" s="230" t="s">
        <v>1108</v>
      </c>
    </row>
    <row r="850" s="2" customFormat="1">
      <c r="A850" s="39"/>
      <c r="B850" s="40"/>
      <c r="C850" s="41"/>
      <c r="D850" s="234" t="s">
        <v>192</v>
      </c>
      <c r="E850" s="41"/>
      <c r="F850" s="265" t="s">
        <v>937</v>
      </c>
      <c r="G850" s="41"/>
      <c r="H850" s="41"/>
      <c r="I850" s="266"/>
      <c r="J850" s="41"/>
      <c r="K850" s="41"/>
      <c r="L850" s="45"/>
      <c r="M850" s="267"/>
      <c r="N850" s="268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192</v>
      </c>
      <c r="AU850" s="18" t="s">
        <v>144</v>
      </c>
    </row>
    <row r="851" s="13" customFormat="1">
      <c r="A851" s="13"/>
      <c r="B851" s="232"/>
      <c r="C851" s="233"/>
      <c r="D851" s="234" t="s">
        <v>145</v>
      </c>
      <c r="E851" s="235" t="s">
        <v>1</v>
      </c>
      <c r="F851" s="236" t="s">
        <v>287</v>
      </c>
      <c r="G851" s="233"/>
      <c r="H851" s="237">
        <v>1.323</v>
      </c>
      <c r="I851" s="238"/>
      <c r="J851" s="233"/>
      <c r="K851" s="233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145</v>
      </c>
      <c r="AU851" s="243" t="s">
        <v>144</v>
      </c>
      <c r="AV851" s="13" t="s">
        <v>83</v>
      </c>
      <c r="AW851" s="13" t="s">
        <v>30</v>
      </c>
      <c r="AX851" s="13" t="s">
        <v>73</v>
      </c>
      <c r="AY851" s="243" t="s">
        <v>134</v>
      </c>
    </row>
    <row r="852" s="14" customFormat="1">
      <c r="A852" s="14"/>
      <c r="B852" s="244"/>
      <c r="C852" s="245"/>
      <c r="D852" s="234" t="s">
        <v>145</v>
      </c>
      <c r="E852" s="246" t="s">
        <v>1</v>
      </c>
      <c r="F852" s="247" t="s">
        <v>147</v>
      </c>
      <c r="G852" s="245"/>
      <c r="H852" s="248">
        <v>1.323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145</v>
      </c>
      <c r="AU852" s="254" t="s">
        <v>144</v>
      </c>
      <c r="AV852" s="14" t="s">
        <v>143</v>
      </c>
      <c r="AW852" s="14" t="s">
        <v>30</v>
      </c>
      <c r="AX852" s="14" t="s">
        <v>81</v>
      </c>
      <c r="AY852" s="254" t="s">
        <v>134</v>
      </c>
    </row>
    <row r="853" s="2" customFormat="1" ht="16.5" customHeight="1">
      <c r="A853" s="39"/>
      <c r="B853" s="40"/>
      <c r="C853" s="255" t="s">
        <v>795</v>
      </c>
      <c r="D853" s="255" t="s">
        <v>188</v>
      </c>
      <c r="E853" s="256" t="s">
        <v>289</v>
      </c>
      <c r="F853" s="257" t="s">
        <v>290</v>
      </c>
      <c r="G853" s="258" t="s">
        <v>279</v>
      </c>
      <c r="H853" s="259">
        <v>1.323</v>
      </c>
      <c r="I853" s="260"/>
      <c r="J853" s="261">
        <f>ROUND(I853*H853,2)</f>
        <v>0</v>
      </c>
      <c r="K853" s="257" t="s">
        <v>175</v>
      </c>
      <c r="L853" s="262"/>
      <c r="M853" s="263" t="s">
        <v>1</v>
      </c>
      <c r="N853" s="264" t="s">
        <v>38</v>
      </c>
      <c r="O853" s="92"/>
      <c r="P853" s="228">
        <f>O853*H853</f>
        <v>0</v>
      </c>
      <c r="Q853" s="228">
        <v>0</v>
      </c>
      <c r="R853" s="228">
        <f>Q853*H853</f>
        <v>0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261</v>
      </c>
      <c r="AT853" s="230" t="s">
        <v>188</v>
      </c>
      <c r="AU853" s="230" t="s">
        <v>144</v>
      </c>
      <c r="AY853" s="18" t="s">
        <v>134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81</v>
      </c>
      <c r="BK853" s="231">
        <f>ROUND(I853*H853,2)</f>
        <v>0</v>
      </c>
      <c r="BL853" s="18" t="s">
        <v>202</v>
      </c>
      <c r="BM853" s="230" t="s">
        <v>1109</v>
      </c>
    </row>
    <row r="854" s="13" customFormat="1">
      <c r="A854" s="13"/>
      <c r="B854" s="232"/>
      <c r="C854" s="233"/>
      <c r="D854" s="234" t="s">
        <v>145</v>
      </c>
      <c r="E854" s="235" t="s">
        <v>1</v>
      </c>
      <c r="F854" s="236" t="s">
        <v>287</v>
      </c>
      <c r="G854" s="233"/>
      <c r="H854" s="237">
        <v>1.323</v>
      </c>
      <c r="I854" s="238"/>
      <c r="J854" s="233"/>
      <c r="K854" s="233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145</v>
      </c>
      <c r="AU854" s="243" t="s">
        <v>144</v>
      </c>
      <c r="AV854" s="13" t="s">
        <v>83</v>
      </c>
      <c r="AW854" s="13" t="s">
        <v>30</v>
      </c>
      <c r="AX854" s="13" t="s">
        <v>73</v>
      </c>
      <c r="AY854" s="243" t="s">
        <v>134</v>
      </c>
    </row>
    <row r="855" s="14" customFormat="1">
      <c r="A855" s="14"/>
      <c r="B855" s="244"/>
      <c r="C855" s="245"/>
      <c r="D855" s="234" t="s">
        <v>145</v>
      </c>
      <c r="E855" s="246" t="s">
        <v>1</v>
      </c>
      <c r="F855" s="247" t="s">
        <v>147</v>
      </c>
      <c r="G855" s="245"/>
      <c r="H855" s="248">
        <v>1.323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145</v>
      </c>
      <c r="AU855" s="254" t="s">
        <v>144</v>
      </c>
      <c r="AV855" s="14" t="s">
        <v>143</v>
      </c>
      <c r="AW855" s="14" t="s">
        <v>30</v>
      </c>
      <c r="AX855" s="14" t="s">
        <v>81</v>
      </c>
      <c r="AY855" s="254" t="s">
        <v>134</v>
      </c>
    </row>
    <row r="856" s="2" customFormat="1" ht="24.15" customHeight="1">
      <c r="A856" s="39"/>
      <c r="B856" s="40"/>
      <c r="C856" s="219" t="s">
        <v>1110</v>
      </c>
      <c r="D856" s="219" t="s">
        <v>139</v>
      </c>
      <c r="E856" s="220" t="s">
        <v>254</v>
      </c>
      <c r="F856" s="221" t="s">
        <v>255</v>
      </c>
      <c r="G856" s="222" t="s">
        <v>142</v>
      </c>
      <c r="H856" s="223">
        <v>10.5</v>
      </c>
      <c r="I856" s="224"/>
      <c r="J856" s="225">
        <f>ROUND(I856*H856,2)</f>
        <v>0</v>
      </c>
      <c r="K856" s="221" t="s">
        <v>256</v>
      </c>
      <c r="L856" s="45"/>
      <c r="M856" s="226" t="s">
        <v>1</v>
      </c>
      <c r="N856" s="227" t="s">
        <v>38</v>
      </c>
      <c r="O856" s="92"/>
      <c r="P856" s="228">
        <f>O856*H856</f>
        <v>0</v>
      </c>
      <c r="Q856" s="228">
        <v>0</v>
      </c>
      <c r="R856" s="228">
        <f>Q856*H856</f>
        <v>0</v>
      </c>
      <c r="S856" s="228">
        <v>0</v>
      </c>
      <c r="T856" s="229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0" t="s">
        <v>202</v>
      </c>
      <c r="AT856" s="230" t="s">
        <v>139</v>
      </c>
      <c r="AU856" s="230" t="s">
        <v>144</v>
      </c>
      <c r="AY856" s="18" t="s">
        <v>134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8" t="s">
        <v>81</v>
      </c>
      <c r="BK856" s="231">
        <f>ROUND(I856*H856,2)</f>
        <v>0</v>
      </c>
      <c r="BL856" s="18" t="s">
        <v>202</v>
      </c>
      <c r="BM856" s="230" t="s">
        <v>1111</v>
      </c>
    </row>
    <row r="857" s="13" customFormat="1">
      <c r="A857" s="13"/>
      <c r="B857" s="232"/>
      <c r="C857" s="233"/>
      <c r="D857" s="234" t="s">
        <v>145</v>
      </c>
      <c r="E857" s="235" t="s">
        <v>1</v>
      </c>
      <c r="F857" s="236" t="s">
        <v>1112</v>
      </c>
      <c r="G857" s="233"/>
      <c r="H857" s="237">
        <v>10.5</v>
      </c>
      <c r="I857" s="238"/>
      <c r="J857" s="233"/>
      <c r="K857" s="233"/>
      <c r="L857" s="239"/>
      <c r="M857" s="240"/>
      <c r="N857" s="241"/>
      <c r="O857" s="241"/>
      <c r="P857" s="241"/>
      <c r="Q857" s="241"/>
      <c r="R857" s="241"/>
      <c r="S857" s="241"/>
      <c r="T857" s="242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43" t="s">
        <v>145</v>
      </c>
      <c r="AU857" s="243" t="s">
        <v>144</v>
      </c>
      <c r="AV857" s="13" t="s">
        <v>83</v>
      </c>
      <c r="AW857" s="13" t="s">
        <v>30</v>
      </c>
      <c r="AX857" s="13" t="s">
        <v>73</v>
      </c>
      <c r="AY857" s="243" t="s">
        <v>134</v>
      </c>
    </row>
    <row r="858" s="14" customFormat="1">
      <c r="A858" s="14"/>
      <c r="B858" s="244"/>
      <c r="C858" s="245"/>
      <c r="D858" s="234" t="s">
        <v>145</v>
      </c>
      <c r="E858" s="246" t="s">
        <v>1</v>
      </c>
      <c r="F858" s="247" t="s">
        <v>147</v>
      </c>
      <c r="G858" s="245"/>
      <c r="H858" s="248">
        <v>10.5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145</v>
      </c>
      <c r="AU858" s="254" t="s">
        <v>144</v>
      </c>
      <c r="AV858" s="14" t="s">
        <v>143</v>
      </c>
      <c r="AW858" s="14" t="s">
        <v>30</v>
      </c>
      <c r="AX858" s="14" t="s">
        <v>81</v>
      </c>
      <c r="AY858" s="254" t="s">
        <v>134</v>
      </c>
    </row>
    <row r="859" s="2" customFormat="1" ht="24.15" customHeight="1">
      <c r="A859" s="39"/>
      <c r="B859" s="40"/>
      <c r="C859" s="255" t="s">
        <v>798</v>
      </c>
      <c r="D859" s="255" t="s">
        <v>188</v>
      </c>
      <c r="E859" s="256" t="s">
        <v>259</v>
      </c>
      <c r="F859" s="257" t="s">
        <v>260</v>
      </c>
      <c r="G859" s="258" t="s">
        <v>142</v>
      </c>
      <c r="H859" s="259">
        <v>10.5</v>
      </c>
      <c r="I859" s="260"/>
      <c r="J859" s="261">
        <f>ROUND(I859*H859,2)</f>
        <v>0</v>
      </c>
      <c r="K859" s="257" t="s">
        <v>256</v>
      </c>
      <c r="L859" s="262"/>
      <c r="M859" s="263" t="s">
        <v>1</v>
      </c>
      <c r="N859" s="264" t="s">
        <v>38</v>
      </c>
      <c r="O859" s="92"/>
      <c r="P859" s="228">
        <f>O859*H859</f>
        <v>0</v>
      </c>
      <c r="Q859" s="228">
        <v>0</v>
      </c>
      <c r="R859" s="228">
        <f>Q859*H859</f>
        <v>0</v>
      </c>
      <c r="S859" s="228">
        <v>0</v>
      </c>
      <c r="T859" s="229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0" t="s">
        <v>261</v>
      </c>
      <c r="AT859" s="230" t="s">
        <v>188</v>
      </c>
      <c r="AU859" s="230" t="s">
        <v>144</v>
      </c>
      <c r="AY859" s="18" t="s">
        <v>134</v>
      </c>
      <c r="BE859" s="231">
        <f>IF(N859="základní",J859,0)</f>
        <v>0</v>
      </c>
      <c r="BF859" s="231">
        <f>IF(N859="snížená",J859,0)</f>
        <v>0</v>
      </c>
      <c r="BG859" s="231">
        <f>IF(N859="zákl. přenesená",J859,0)</f>
        <v>0</v>
      </c>
      <c r="BH859" s="231">
        <f>IF(N859="sníž. přenesená",J859,0)</f>
        <v>0</v>
      </c>
      <c r="BI859" s="231">
        <f>IF(N859="nulová",J859,0)</f>
        <v>0</v>
      </c>
      <c r="BJ859" s="18" t="s">
        <v>81</v>
      </c>
      <c r="BK859" s="231">
        <f>ROUND(I859*H859,2)</f>
        <v>0</v>
      </c>
      <c r="BL859" s="18" t="s">
        <v>202</v>
      </c>
      <c r="BM859" s="230" t="s">
        <v>1113</v>
      </c>
    </row>
    <row r="860" s="13" customFormat="1">
      <c r="A860" s="13"/>
      <c r="B860" s="232"/>
      <c r="C860" s="233"/>
      <c r="D860" s="234" t="s">
        <v>145</v>
      </c>
      <c r="E860" s="235" t="s">
        <v>1</v>
      </c>
      <c r="F860" s="236" t="s">
        <v>1114</v>
      </c>
      <c r="G860" s="233"/>
      <c r="H860" s="237">
        <v>10</v>
      </c>
      <c r="I860" s="238"/>
      <c r="J860" s="233"/>
      <c r="K860" s="233"/>
      <c r="L860" s="239"/>
      <c r="M860" s="240"/>
      <c r="N860" s="241"/>
      <c r="O860" s="241"/>
      <c r="P860" s="241"/>
      <c r="Q860" s="241"/>
      <c r="R860" s="241"/>
      <c r="S860" s="241"/>
      <c r="T860" s="242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3" t="s">
        <v>145</v>
      </c>
      <c r="AU860" s="243" t="s">
        <v>144</v>
      </c>
      <c r="AV860" s="13" t="s">
        <v>83</v>
      </c>
      <c r="AW860" s="13" t="s">
        <v>30</v>
      </c>
      <c r="AX860" s="13" t="s">
        <v>73</v>
      </c>
      <c r="AY860" s="243" t="s">
        <v>134</v>
      </c>
    </row>
    <row r="861" s="14" customFormat="1">
      <c r="A861" s="14"/>
      <c r="B861" s="244"/>
      <c r="C861" s="245"/>
      <c r="D861" s="234" t="s">
        <v>145</v>
      </c>
      <c r="E861" s="246" t="s">
        <v>1</v>
      </c>
      <c r="F861" s="247" t="s">
        <v>147</v>
      </c>
      <c r="G861" s="245"/>
      <c r="H861" s="248">
        <v>10</v>
      </c>
      <c r="I861" s="249"/>
      <c r="J861" s="245"/>
      <c r="K861" s="245"/>
      <c r="L861" s="250"/>
      <c r="M861" s="251"/>
      <c r="N861" s="252"/>
      <c r="O861" s="252"/>
      <c r="P861" s="252"/>
      <c r="Q861" s="252"/>
      <c r="R861" s="252"/>
      <c r="S861" s="252"/>
      <c r="T861" s="25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4" t="s">
        <v>145</v>
      </c>
      <c r="AU861" s="254" t="s">
        <v>144</v>
      </c>
      <c r="AV861" s="14" t="s">
        <v>143</v>
      </c>
      <c r="AW861" s="14" t="s">
        <v>30</v>
      </c>
      <c r="AX861" s="14" t="s">
        <v>73</v>
      </c>
      <c r="AY861" s="254" t="s">
        <v>134</v>
      </c>
    </row>
    <row r="862" s="13" customFormat="1">
      <c r="A862" s="13"/>
      <c r="B862" s="232"/>
      <c r="C862" s="233"/>
      <c r="D862" s="234" t="s">
        <v>145</v>
      </c>
      <c r="E862" s="235" t="s">
        <v>1</v>
      </c>
      <c r="F862" s="236" t="s">
        <v>1112</v>
      </c>
      <c r="G862" s="233"/>
      <c r="H862" s="237">
        <v>10.5</v>
      </c>
      <c r="I862" s="238"/>
      <c r="J862" s="233"/>
      <c r="K862" s="233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145</v>
      </c>
      <c r="AU862" s="243" t="s">
        <v>144</v>
      </c>
      <c r="AV862" s="13" t="s">
        <v>83</v>
      </c>
      <c r="AW862" s="13" t="s">
        <v>30</v>
      </c>
      <c r="AX862" s="13" t="s">
        <v>73</v>
      </c>
      <c r="AY862" s="243" t="s">
        <v>134</v>
      </c>
    </row>
    <row r="863" s="14" customFormat="1">
      <c r="A863" s="14"/>
      <c r="B863" s="244"/>
      <c r="C863" s="245"/>
      <c r="D863" s="234" t="s">
        <v>145</v>
      </c>
      <c r="E863" s="246" t="s">
        <v>1</v>
      </c>
      <c r="F863" s="247" t="s">
        <v>147</v>
      </c>
      <c r="G863" s="245"/>
      <c r="H863" s="248">
        <v>10.5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145</v>
      </c>
      <c r="AU863" s="254" t="s">
        <v>144</v>
      </c>
      <c r="AV863" s="14" t="s">
        <v>143</v>
      </c>
      <c r="AW863" s="14" t="s">
        <v>30</v>
      </c>
      <c r="AX863" s="14" t="s">
        <v>81</v>
      </c>
      <c r="AY863" s="254" t="s">
        <v>134</v>
      </c>
    </row>
    <row r="864" s="2" customFormat="1" ht="24.15" customHeight="1">
      <c r="A864" s="39"/>
      <c r="B864" s="40"/>
      <c r="C864" s="219" t="s">
        <v>1115</v>
      </c>
      <c r="D864" s="219" t="s">
        <v>139</v>
      </c>
      <c r="E864" s="220" t="s">
        <v>293</v>
      </c>
      <c r="F864" s="221" t="s">
        <v>294</v>
      </c>
      <c r="G864" s="222" t="s">
        <v>279</v>
      </c>
      <c r="H864" s="223">
        <v>44.835999999999999</v>
      </c>
      <c r="I864" s="224"/>
      <c r="J864" s="225">
        <f>ROUND(I864*H864,2)</f>
        <v>0</v>
      </c>
      <c r="K864" s="221" t="s">
        <v>243</v>
      </c>
      <c r="L864" s="45"/>
      <c r="M864" s="226" t="s">
        <v>1</v>
      </c>
      <c r="N864" s="227" t="s">
        <v>38</v>
      </c>
      <c r="O864" s="92"/>
      <c r="P864" s="228">
        <f>O864*H864</f>
        <v>0</v>
      </c>
      <c r="Q864" s="228">
        <v>0</v>
      </c>
      <c r="R864" s="228">
        <f>Q864*H864</f>
        <v>0</v>
      </c>
      <c r="S864" s="228">
        <v>0</v>
      </c>
      <c r="T864" s="229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0" t="s">
        <v>202</v>
      </c>
      <c r="AT864" s="230" t="s">
        <v>139</v>
      </c>
      <c r="AU864" s="230" t="s">
        <v>144</v>
      </c>
      <c r="AY864" s="18" t="s">
        <v>134</v>
      </c>
      <c r="BE864" s="231">
        <f>IF(N864="základní",J864,0)</f>
        <v>0</v>
      </c>
      <c r="BF864" s="231">
        <f>IF(N864="snížená",J864,0)</f>
        <v>0</v>
      </c>
      <c r="BG864" s="231">
        <f>IF(N864="zákl. přenesená",J864,0)</f>
        <v>0</v>
      </c>
      <c r="BH864" s="231">
        <f>IF(N864="sníž. přenesená",J864,0)</f>
        <v>0</v>
      </c>
      <c r="BI864" s="231">
        <f>IF(N864="nulová",J864,0)</f>
        <v>0</v>
      </c>
      <c r="BJ864" s="18" t="s">
        <v>81</v>
      </c>
      <c r="BK864" s="231">
        <f>ROUND(I864*H864,2)</f>
        <v>0</v>
      </c>
      <c r="BL864" s="18" t="s">
        <v>202</v>
      </c>
      <c r="BM864" s="230" t="s">
        <v>1116</v>
      </c>
    </row>
    <row r="865" s="2" customFormat="1">
      <c r="A865" s="39"/>
      <c r="B865" s="40"/>
      <c r="C865" s="41"/>
      <c r="D865" s="234" t="s">
        <v>192</v>
      </c>
      <c r="E865" s="41"/>
      <c r="F865" s="265" t="s">
        <v>296</v>
      </c>
      <c r="G865" s="41"/>
      <c r="H865" s="41"/>
      <c r="I865" s="266"/>
      <c r="J865" s="41"/>
      <c r="K865" s="41"/>
      <c r="L865" s="45"/>
      <c r="M865" s="267"/>
      <c r="N865" s="268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192</v>
      </c>
      <c r="AU865" s="18" t="s">
        <v>144</v>
      </c>
    </row>
    <row r="866" s="13" customFormat="1">
      <c r="A866" s="13"/>
      <c r="B866" s="232"/>
      <c r="C866" s="233"/>
      <c r="D866" s="234" t="s">
        <v>145</v>
      </c>
      <c r="E866" s="235" t="s">
        <v>1</v>
      </c>
      <c r="F866" s="236" t="s">
        <v>1117</v>
      </c>
      <c r="G866" s="233"/>
      <c r="H866" s="237">
        <v>44.835999999999999</v>
      </c>
      <c r="I866" s="238"/>
      <c r="J866" s="233"/>
      <c r="K866" s="233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145</v>
      </c>
      <c r="AU866" s="243" t="s">
        <v>144</v>
      </c>
      <c r="AV866" s="13" t="s">
        <v>83</v>
      </c>
      <c r="AW866" s="13" t="s">
        <v>30</v>
      </c>
      <c r="AX866" s="13" t="s">
        <v>73</v>
      </c>
      <c r="AY866" s="243" t="s">
        <v>134</v>
      </c>
    </row>
    <row r="867" s="14" customFormat="1">
      <c r="A867" s="14"/>
      <c r="B867" s="244"/>
      <c r="C867" s="245"/>
      <c r="D867" s="234" t="s">
        <v>145</v>
      </c>
      <c r="E867" s="246" t="s">
        <v>1</v>
      </c>
      <c r="F867" s="247" t="s">
        <v>147</v>
      </c>
      <c r="G867" s="245"/>
      <c r="H867" s="248">
        <v>44.835999999999999</v>
      </c>
      <c r="I867" s="249"/>
      <c r="J867" s="245"/>
      <c r="K867" s="245"/>
      <c r="L867" s="250"/>
      <c r="M867" s="251"/>
      <c r="N867" s="252"/>
      <c r="O867" s="252"/>
      <c r="P867" s="252"/>
      <c r="Q867" s="252"/>
      <c r="R867" s="252"/>
      <c r="S867" s="252"/>
      <c r="T867" s="25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4" t="s">
        <v>145</v>
      </c>
      <c r="AU867" s="254" t="s">
        <v>144</v>
      </c>
      <c r="AV867" s="14" t="s">
        <v>143</v>
      </c>
      <c r="AW867" s="14" t="s">
        <v>30</v>
      </c>
      <c r="AX867" s="14" t="s">
        <v>81</v>
      </c>
      <c r="AY867" s="254" t="s">
        <v>134</v>
      </c>
    </row>
    <row r="868" s="2" customFormat="1" ht="24.15" customHeight="1">
      <c r="A868" s="39"/>
      <c r="B868" s="40"/>
      <c r="C868" s="219" t="s">
        <v>261</v>
      </c>
      <c r="D868" s="219" t="s">
        <v>139</v>
      </c>
      <c r="E868" s="220" t="s">
        <v>299</v>
      </c>
      <c r="F868" s="221" t="s">
        <v>300</v>
      </c>
      <c r="G868" s="222" t="s">
        <v>279</v>
      </c>
      <c r="H868" s="223">
        <v>269.01600000000002</v>
      </c>
      <c r="I868" s="224"/>
      <c r="J868" s="225">
        <f>ROUND(I868*H868,2)</f>
        <v>0</v>
      </c>
      <c r="K868" s="221" t="s">
        <v>243</v>
      </c>
      <c r="L868" s="45"/>
      <c r="M868" s="226" t="s">
        <v>1</v>
      </c>
      <c r="N868" s="227" t="s">
        <v>38</v>
      </c>
      <c r="O868" s="92"/>
      <c r="P868" s="228">
        <f>O868*H868</f>
        <v>0</v>
      </c>
      <c r="Q868" s="228">
        <v>0</v>
      </c>
      <c r="R868" s="228">
        <f>Q868*H868</f>
        <v>0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202</v>
      </c>
      <c r="AT868" s="230" t="s">
        <v>139</v>
      </c>
      <c r="AU868" s="230" t="s">
        <v>144</v>
      </c>
      <c r="AY868" s="18" t="s">
        <v>134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81</v>
      </c>
      <c r="BK868" s="231">
        <f>ROUND(I868*H868,2)</f>
        <v>0</v>
      </c>
      <c r="BL868" s="18" t="s">
        <v>202</v>
      </c>
      <c r="BM868" s="230" t="s">
        <v>1118</v>
      </c>
    </row>
    <row r="869" s="2" customFormat="1">
      <c r="A869" s="39"/>
      <c r="B869" s="40"/>
      <c r="C869" s="41"/>
      <c r="D869" s="234" t="s">
        <v>192</v>
      </c>
      <c r="E869" s="41"/>
      <c r="F869" s="265" t="s">
        <v>296</v>
      </c>
      <c r="G869" s="41"/>
      <c r="H869" s="41"/>
      <c r="I869" s="266"/>
      <c r="J869" s="41"/>
      <c r="K869" s="41"/>
      <c r="L869" s="45"/>
      <c r="M869" s="267"/>
      <c r="N869" s="268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192</v>
      </c>
      <c r="AU869" s="18" t="s">
        <v>144</v>
      </c>
    </row>
    <row r="870" s="13" customFormat="1">
      <c r="A870" s="13"/>
      <c r="B870" s="232"/>
      <c r="C870" s="233"/>
      <c r="D870" s="234" t="s">
        <v>145</v>
      </c>
      <c r="E870" s="235" t="s">
        <v>1</v>
      </c>
      <c r="F870" s="236" t="s">
        <v>1117</v>
      </c>
      <c r="G870" s="233"/>
      <c r="H870" s="237">
        <v>44.835999999999999</v>
      </c>
      <c r="I870" s="238"/>
      <c r="J870" s="233"/>
      <c r="K870" s="233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145</v>
      </c>
      <c r="AU870" s="243" t="s">
        <v>144</v>
      </c>
      <c r="AV870" s="13" t="s">
        <v>83</v>
      </c>
      <c r="AW870" s="13" t="s">
        <v>30</v>
      </c>
      <c r="AX870" s="13" t="s">
        <v>73</v>
      </c>
      <c r="AY870" s="243" t="s">
        <v>134</v>
      </c>
    </row>
    <row r="871" s="14" customFormat="1">
      <c r="A871" s="14"/>
      <c r="B871" s="244"/>
      <c r="C871" s="245"/>
      <c r="D871" s="234" t="s">
        <v>145</v>
      </c>
      <c r="E871" s="246" t="s">
        <v>1</v>
      </c>
      <c r="F871" s="247" t="s">
        <v>147</v>
      </c>
      <c r="G871" s="245"/>
      <c r="H871" s="248">
        <v>44.835999999999999</v>
      </c>
      <c r="I871" s="249"/>
      <c r="J871" s="245"/>
      <c r="K871" s="245"/>
      <c r="L871" s="250"/>
      <c r="M871" s="251"/>
      <c r="N871" s="252"/>
      <c r="O871" s="252"/>
      <c r="P871" s="252"/>
      <c r="Q871" s="252"/>
      <c r="R871" s="252"/>
      <c r="S871" s="252"/>
      <c r="T871" s="25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4" t="s">
        <v>145</v>
      </c>
      <c r="AU871" s="254" t="s">
        <v>144</v>
      </c>
      <c r="AV871" s="14" t="s">
        <v>143</v>
      </c>
      <c r="AW871" s="14" t="s">
        <v>30</v>
      </c>
      <c r="AX871" s="14" t="s">
        <v>73</v>
      </c>
      <c r="AY871" s="254" t="s">
        <v>134</v>
      </c>
    </row>
    <row r="872" s="13" customFormat="1">
      <c r="A872" s="13"/>
      <c r="B872" s="232"/>
      <c r="C872" s="233"/>
      <c r="D872" s="234" t="s">
        <v>145</v>
      </c>
      <c r="E872" s="235" t="s">
        <v>1</v>
      </c>
      <c r="F872" s="236" t="s">
        <v>1119</v>
      </c>
      <c r="G872" s="233"/>
      <c r="H872" s="237">
        <v>269.01600000000002</v>
      </c>
      <c r="I872" s="238"/>
      <c r="J872" s="233"/>
      <c r="K872" s="233"/>
      <c r="L872" s="239"/>
      <c r="M872" s="240"/>
      <c r="N872" s="241"/>
      <c r="O872" s="241"/>
      <c r="P872" s="241"/>
      <c r="Q872" s="241"/>
      <c r="R872" s="241"/>
      <c r="S872" s="241"/>
      <c r="T872" s="242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3" t="s">
        <v>145</v>
      </c>
      <c r="AU872" s="243" t="s">
        <v>144</v>
      </c>
      <c r="AV872" s="13" t="s">
        <v>83</v>
      </c>
      <c r="AW872" s="13" t="s">
        <v>30</v>
      </c>
      <c r="AX872" s="13" t="s">
        <v>73</v>
      </c>
      <c r="AY872" s="243" t="s">
        <v>134</v>
      </c>
    </row>
    <row r="873" s="14" customFormat="1">
      <c r="A873" s="14"/>
      <c r="B873" s="244"/>
      <c r="C873" s="245"/>
      <c r="D873" s="234" t="s">
        <v>145</v>
      </c>
      <c r="E873" s="246" t="s">
        <v>1</v>
      </c>
      <c r="F873" s="247" t="s">
        <v>147</v>
      </c>
      <c r="G873" s="245"/>
      <c r="H873" s="248">
        <v>269.01600000000002</v>
      </c>
      <c r="I873" s="249"/>
      <c r="J873" s="245"/>
      <c r="K873" s="245"/>
      <c r="L873" s="250"/>
      <c r="M873" s="251"/>
      <c r="N873" s="252"/>
      <c r="O873" s="252"/>
      <c r="P873" s="252"/>
      <c r="Q873" s="252"/>
      <c r="R873" s="252"/>
      <c r="S873" s="252"/>
      <c r="T873" s="253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4" t="s">
        <v>145</v>
      </c>
      <c r="AU873" s="254" t="s">
        <v>144</v>
      </c>
      <c r="AV873" s="14" t="s">
        <v>143</v>
      </c>
      <c r="AW873" s="14" t="s">
        <v>30</v>
      </c>
      <c r="AX873" s="14" t="s">
        <v>81</v>
      </c>
      <c r="AY873" s="254" t="s">
        <v>134</v>
      </c>
    </row>
    <row r="874" s="2" customFormat="1" ht="33" customHeight="1">
      <c r="A874" s="39"/>
      <c r="B874" s="40"/>
      <c r="C874" s="219" t="s">
        <v>1120</v>
      </c>
      <c r="D874" s="219" t="s">
        <v>139</v>
      </c>
      <c r="E874" s="220" t="s">
        <v>543</v>
      </c>
      <c r="F874" s="221" t="s">
        <v>544</v>
      </c>
      <c r="G874" s="222" t="s">
        <v>279</v>
      </c>
      <c r="H874" s="223">
        <v>44.835999999999999</v>
      </c>
      <c r="I874" s="224"/>
      <c r="J874" s="225">
        <f>ROUND(I874*H874,2)</f>
        <v>0</v>
      </c>
      <c r="K874" s="221" t="s">
        <v>306</v>
      </c>
      <c r="L874" s="45"/>
      <c r="M874" s="226" t="s">
        <v>1</v>
      </c>
      <c r="N874" s="227" t="s">
        <v>38</v>
      </c>
      <c r="O874" s="92"/>
      <c r="P874" s="228">
        <f>O874*H874</f>
        <v>0</v>
      </c>
      <c r="Q874" s="228">
        <v>0</v>
      </c>
      <c r="R874" s="228">
        <f>Q874*H874</f>
        <v>0</v>
      </c>
      <c r="S874" s="228">
        <v>0</v>
      </c>
      <c r="T874" s="229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0" t="s">
        <v>202</v>
      </c>
      <c r="AT874" s="230" t="s">
        <v>139</v>
      </c>
      <c r="AU874" s="230" t="s">
        <v>144</v>
      </c>
      <c r="AY874" s="18" t="s">
        <v>134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18" t="s">
        <v>81</v>
      </c>
      <c r="BK874" s="231">
        <f>ROUND(I874*H874,2)</f>
        <v>0</v>
      </c>
      <c r="BL874" s="18" t="s">
        <v>202</v>
      </c>
      <c r="BM874" s="230" t="s">
        <v>1121</v>
      </c>
    </row>
    <row r="875" s="2" customFormat="1">
      <c r="A875" s="39"/>
      <c r="B875" s="40"/>
      <c r="C875" s="41"/>
      <c r="D875" s="234" t="s">
        <v>192</v>
      </c>
      <c r="E875" s="41"/>
      <c r="F875" s="265" t="s">
        <v>546</v>
      </c>
      <c r="G875" s="41"/>
      <c r="H875" s="41"/>
      <c r="I875" s="266"/>
      <c r="J875" s="41"/>
      <c r="K875" s="41"/>
      <c r="L875" s="45"/>
      <c r="M875" s="267"/>
      <c r="N875" s="268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192</v>
      </c>
      <c r="AU875" s="18" t="s">
        <v>144</v>
      </c>
    </row>
    <row r="876" s="13" customFormat="1">
      <c r="A876" s="13"/>
      <c r="B876" s="232"/>
      <c r="C876" s="233"/>
      <c r="D876" s="234" t="s">
        <v>145</v>
      </c>
      <c r="E876" s="235" t="s">
        <v>1</v>
      </c>
      <c r="F876" s="236" t="s">
        <v>1117</v>
      </c>
      <c r="G876" s="233"/>
      <c r="H876" s="237">
        <v>44.835999999999999</v>
      </c>
      <c r="I876" s="238"/>
      <c r="J876" s="233"/>
      <c r="K876" s="233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145</v>
      </c>
      <c r="AU876" s="243" t="s">
        <v>144</v>
      </c>
      <c r="AV876" s="13" t="s">
        <v>83</v>
      </c>
      <c r="AW876" s="13" t="s">
        <v>30</v>
      </c>
      <c r="AX876" s="13" t="s">
        <v>73</v>
      </c>
      <c r="AY876" s="243" t="s">
        <v>134</v>
      </c>
    </row>
    <row r="877" s="14" customFormat="1">
      <c r="A877" s="14"/>
      <c r="B877" s="244"/>
      <c r="C877" s="245"/>
      <c r="D877" s="234" t="s">
        <v>145</v>
      </c>
      <c r="E877" s="246" t="s">
        <v>1</v>
      </c>
      <c r="F877" s="247" t="s">
        <v>147</v>
      </c>
      <c r="G877" s="245"/>
      <c r="H877" s="248">
        <v>44.835999999999999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145</v>
      </c>
      <c r="AU877" s="254" t="s">
        <v>144</v>
      </c>
      <c r="AV877" s="14" t="s">
        <v>143</v>
      </c>
      <c r="AW877" s="14" t="s">
        <v>30</v>
      </c>
      <c r="AX877" s="14" t="s">
        <v>81</v>
      </c>
      <c r="AY877" s="254" t="s">
        <v>134</v>
      </c>
    </row>
    <row r="878" s="2" customFormat="1" ht="24.15" customHeight="1">
      <c r="A878" s="39"/>
      <c r="B878" s="40"/>
      <c r="C878" s="219" t="s">
        <v>805</v>
      </c>
      <c r="D878" s="219" t="s">
        <v>139</v>
      </c>
      <c r="E878" s="220" t="s">
        <v>304</v>
      </c>
      <c r="F878" s="221" t="s">
        <v>305</v>
      </c>
      <c r="G878" s="222" t="s">
        <v>279</v>
      </c>
      <c r="H878" s="223">
        <v>44.835999999999999</v>
      </c>
      <c r="I878" s="224"/>
      <c r="J878" s="225">
        <f>ROUND(I878*H878,2)</f>
        <v>0</v>
      </c>
      <c r="K878" s="221" t="s">
        <v>306</v>
      </c>
      <c r="L878" s="45"/>
      <c r="M878" s="226" t="s">
        <v>1</v>
      </c>
      <c r="N878" s="227" t="s">
        <v>38</v>
      </c>
      <c r="O878" s="92"/>
      <c r="P878" s="228">
        <f>O878*H878</f>
        <v>0</v>
      </c>
      <c r="Q878" s="228">
        <v>0</v>
      </c>
      <c r="R878" s="228">
        <f>Q878*H878</f>
        <v>0</v>
      </c>
      <c r="S878" s="228">
        <v>0</v>
      </c>
      <c r="T878" s="229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0" t="s">
        <v>202</v>
      </c>
      <c r="AT878" s="230" t="s">
        <v>139</v>
      </c>
      <c r="AU878" s="230" t="s">
        <v>144</v>
      </c>
      <c r="AY878" s="18" t="s">
        <v>134</v>
      </c>
      <c r="BE878" s="231">
        <f>IF(N878="základní",J878,0)</f>
        <v>0</v>
      </c>
      <c r="BF878" s="231">
        <f>IF(N878="snížená",J878,0)</f>
        <v>0</v>
      </c>
      <c r="BG878" s="231">
        <f>IF(N878="zákl. přenesená",J878,0)</f>
        <v>0</v>
      </c>
      <c r="BH878" s="231">
        <f>IF(N878="sníž. přenesená",J878,0)</f>
        <v>0</v>
      </c>
      <c r="BI878" s="231">
        <f>IF(N878="nulová",J878,0)</f>
        <v>0</v>
      </c>
      <c r="BJ878" s="18" t="s">
        <v>81</v>
      </c>
      <c r="BK878" s="231">
        <f>ROUND(I878*H878,2)</f>
        <v>0</v>
      </c>
      <c r="BL878" s="18" t="s">
        <v>202</v>
      </c>
      <c r="BM878" s="230" t="s">
        <v>1122</v>
      </c>
    </row>
    <row r="879" s="2" customFormat="1">
      <c r="A879" s="39"/>
      <c r="B879" s="40"/>
      <c r="C879" s="41"/>
      <c r="D879" s="234" t="s">
        <v>192</v>
      </c>
      <c r="E879" s="41"/>
      <c r="F879" s="265" t="s">
        <v>308</v>
      </c>
      <c r="G879" s="41"/>
      <c r="H879" s="41"/>
      <c r="I879" s="266"/>
      <c r="J879" s="41"/>
      <c r="K879" s="41"/>
      <c r="L879" s="45"/>
      <c r="M879" s="267"/>
      <c r="N879" s="268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192</v>
      </c>
      <c r="AU879" s="18" t="s">
        <v>144</v>
      </c>
    </row>
    <row r="880" s="13" customFormat="1">
      <c r="A880" s="13"/>
      <c r="B880" s="232"/>
      <c r="C880" s="233"/>
      <c r="D880" s="234" t="s">
        <v>145</v>
      </c>
      <c r="E880" s="235" t="s">
        <v>1</v>
      </c>
      <c r="F880" s="236" t="s">
        <v>1123</v>
      </c>
      <c r="G880" s="233"/>
      <c r="H880" s="237">
        <v>44.835999999999999</v>
      </c>
      <c r="I880" s="238"/>
      <c r="J880" s="233"/>
      <c r="K880" s="233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145</v>
      </c>
      <c r="AU880" s="243" t="s">
        <v>144</v>
      </c>
      <c r="AV880" s="13" t="s">
        <v>83</v>
      </c>
      <c r="AW880" s="13" t="s">
        <v>30</v>
      </c>
      <c r="AX880" s="13" t="s">
        <v>73</v>
      </c>
      <c r="AY880" s="243" t="s">
        <v>134</v>
      </c>
    </row>
    <row r="881" s="14" customFormat="1">
      <c r="A881" s="14"/>
      <c r="B881" s="244"/>
      <c r="C881" s="245"/>
      <c r="D881" s="234" t="s">
        <v>145</v>
      </c>
      <c r="E881" s="246" t="s">
        <v>1</v>
      </c>
      <c r="F881" s="247" t="s">
        <v>147</v>
      </c>
      <c r="G881" s="245"/>
      <c r="H881" s="248">
        <v>44.835999999999999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145</v>
      </c>
      <c r="AU881" s="254" t="s">
        <v>144</v>
      </c>
      <c r="AV881" s="14" t="s">
        <v>143</v>
      </c>
      <c r="AW881" s="14" t="s">
        <v>30</v>
      </c>
      <c r="AX881" s="14" t="s">
        <v>81</v>
      </c>
      <c r="AY881" s="254" t="s">
        <v>134</v>
      </c>
    </row>
    <row r="882" s="2" customFormat="1" ht="16.5" customHeight="1">
      <c r="A882" s="39"/>
      <c r="B882" s="40"/>
      <c r="C882" s="219" t="s">
        <v>1124</v>
      </c>
      <c r="D882" s="219" t="s">
        <v>139</v>
      </c>
      <c r="E882" s="220" t="s">
        <v>311</v>
      </c>
      <c r="F882" s="221" t="s">
        <v>312</v>
      </c>
      <c r="G882" s="222" t="s">
        <v>233</v>
      </c>
      <c r="H882" s="223">
        <v>0.86299999999999999</v>
      </c>
      <c r="I882" s="224"/>
      <c r="J882" s="225">
        <f>ROUND(I882*H882,2)</f>
        <v>0</v>
      </c>
      <c r="K882" s="221" t="s">
        <v>1</v>
      </c>
      <c r="L882" s="45"/>
      <c r="M882" s="226" t="s">
        <v>1</v>
      </c>
      <c r="N882" s="227" t="s">
        <v>38</v>
      </c>
      <c r="O882" s="92"/>
      <c r="P882" s="228">
        <f>O882*H882</f>
        <v>0</v>
      </c>
      <c r="Q882" s="228">
        <v>0</v>
      </c>
      <c r="R882" s="228">
        <f>Q882*H882</f>
        <v>0</v>
      </c>
      <c r="S882" s="228">
        <v>0</v>
      </c>
      <c r="T882" s="229">
        <f>S882*H882</f>
        <v>0</v>
      </c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R882" s="230" t="s">
        <v>202</v>
      </c>
      <c r="AT882" s="230" t="s">
        <v>139</v>
      </c>
      <c r="AU882" s="230" t="s">
        <v>144</v>
      </c>
      <c r="AY882" s="18" t="s">
        <v>134</v>
      </c>
      <c r="BE882" s="231">
        <f>IF(N882="základní",J882,0)</f>
        <v>0</v>
      </c>
      <c r="BF882" s="231">
        <f>IF(N882="snížená",J882,0)</f>
        <v>0</v>
      </c>
      <c r="BG882" s="231">
        <f>IF(N882="zákl. přenesená",J882,0)</f>
        <v>0</v>
      </c>
      <c r="BH882" s="231">
        <f>IF(N882="sníž. přenesená",J882,0)</f>
        <v>0</v>
      </c>
      <c r="BI882" s="231">
        <f>IF(N882="nulová",J882,0)</f>
        <v>0</v>
      </c>
      <c r="BJ882" s="18" t="s">
        <v>81</v>
      </c>
      <c r="BK882" s="231">
        <f>ROUND(I882*H882,2)</f>
        <v>0</v>
      </c>
      <c r="BL882" s="18" t="s">
        <v>202</v>
      </c>
      <c r="BM882" s="230" t="s">
        <v>1125</v>
      </c>
    </row>
    <row r="883" s="13" customFormat="1">
      <c r="A883" s="13"/>
      <c r="B883" s="232"/>
      <c r="C883" s="233"/>
      <c r="D883" s="234" t="s">
        <v>145</v>
      </c>
      <c r="E883" s="235" t="s">
        <v>1</v>
      </c>
      <c r="F883" s="236" t="s">
        <v>1126</v>
      </c>
      <c r="G883" s="233"/>
      <c r="H883" s="237">
        <v>0.57999999999999996</v>
      </c>
      <c r="I883" s="238"/>
      <c r="J883" s="233"/>
      <c r="K883" s="233"/>
      <c r="L883" s="239"/>
      <c r="M883" s="240"/>
      <c r="N883" s="241"/>
      <c r="O883" s="241"/>
      <c r="P883" s="241"/>
      <c r="Q883" s="241"/>
      <c r="R883" s="241"/>
      <c r="S883" s="241"/>
      <c r="T883" s="24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3" t="s">
        <v>145</v>
      </c>
      <c r="AU883" s="243" t="s">
        <v>144</v>
      </c>
      <c r="AV883" s="13" t="s">
        <v>83</v>
      </c>
      <c r="AW883" s="13" t="s">
        <v>30</v>
      </c>
      <c r="AX883" s="13" t="s">
        <v>73</v>
      </c>
      <c r="AY883" s="243" t="s">
        <v>134</v>
      </c>
    </row>
    <row r="884" s="13" customFormat="1">
      <c r="A884" s="13"/>
      <c r="B884" s="232"/>
      <c r="C884" s="233"/>
      <c r="D884" s="234" t="s">
        <v>145</v>
      </c>
      <c r="E884" s="235" t="s">
        <v>1</v>
      </c>
      <c r="F884" s="236" t="s">
        <v>315</v>
      </c>
      <c r="G884" s="233"/>
      <c r="H884" s="237">
        <v>0.28299999999999997</v>
      </c>
      <c r="I884" s="238"/>
      <c r="J884" s="233"/>
      <c r="K884" s="233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145</v>
      </c>
      <c r="AU884" s="243" t="s">
        <v>144</v>
      </c>
      <c r="AV884" s="13" t="s">
        <v>83</v>
      </c>
      <c r="AW884" s="13" t="s">
        <v>30</v>
      </c>
      <c r="AX884" s="13" t="s">
        <v>73</v>
      </c>
      <c r="AY884" s="243" t="s">
        <v>134</v>
      </c>
    </row>
    <row r="885" s="14" customFormat="1">
      <c r="A885" s="14"/>
      <c r="B885" s="244"/>
      <c r="C885" s="245"/>
      <c r="D885" s="234" t="s">
        <v>145</v>
      </c>
      <c r="E885" s="246" t="s">
        <v>1</v>
      </c>
      <c r="F885" s="247" t="s">
        <v>147</v>
      </c>
      <c r="G885" s="245"/>
      <c r="H885" s="248">
        <v>0.86299999999999999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145</v>
      </c>
      <c r="AU885" s="254" t="s">
        <v>144</v>
      </c>
      <c r="AV885" s="14" t="s">
        <v>143</v>
      </c>
      <c r="AW885" s="14" t="s">
        <v>30</v>
      </c>
      <c r="AX885" s="14" t="s">
        <v>81</v>
      </c>
      <c r="AY885" s="254" t="s">
        <v>134</v>
      </c>
    </row>
    <row r="886" s="2" customFormat="1" ht="16.5" customHeight="1">
      <c r="A886" s="39"/>
      <c r="B886" s="40"/>
      <c r="C886" s="255" t="s">
        <v>810</v>
      </c>
      <c r="D886" s="255" t="s">
        <v>188</v>
      </c>
      <c r="E886" s="256" t="s">
        <v>317</v>
      </c>
      <c r="F886" s="257" t="s">
        <v>318</v>
      </c>
      <c r="G886" s="258" t="s">
        <v>279</v>
      </c>
      <c r="H886" s="259">
        <v>1.726</v>
      </c>
      <c r="I886" s="260"/>
      <c r="J886" s="261">
        <f>ROUND(I886*H886,2)</f>
        <v>0</v>
      </c>
      <c r="K886" s="257" t="s">
        <v>243</v>
      </c>
      <c r="L886" s="262"/>
      <c r="M886" s="263" t="s">
        <v>1</v>
      </c>
      <c r="N886" s="264" t="s">
        <v>38</v>
      </c>
      <c r="O886" s="92"/>
      <c r="P886" s="228">
        <f>O886*H886</f>
        <v>0</v>
      </c>
      <c r="Q886" s="228">
        <v>0</v>
      </c>
      <c r="R886" s="228">
        <f>Q886*H886</f>
        <v>0</v>
      </c>
      <c r="S886" s="228">
        <v>0</v>
      </c>
      <c r="T886" s="229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0" t="s">
        <v>261</v>
      </c>
      <c r="AT886" s="230" t="s">
        <v>188</v>
      </c>
      <c r="AU886" s="230" t="s">
        <v>144</v>
      </c>
      <c r="AY886" s="18" t="s">
        <v>134</v>
      </c>
      <c r="BE886" s="231">
        <f>IF(N886="základní",J886,0)</f>
        <v>0</v>
      </c>
      <c r="BF886" s="231">
        <f>IF(N886="snížená",J886,0)</f>
        <v>0</v>
      </c>
      <c r="BG886" s="231">
        <f>IF(N886="zákl. přenesená",J886,0)</f>
        <v>0</v>
      </c>
      <c r="BH886" s="231">
        <f>IF(N886="sníž. přenesená",J886,0)</f>
        <v>0</v>
      </c>
      <c r="BI886" s="231">
        <f>IF(N886="nulová",J886,0)</f>
        <v>0</v>
      </c>
      <c r="BJ886" s="18" t="s">
        <v>81</v>
      </c>
      <c r="BK886" s="231">
        <f>ROUND(I886*H886,2)</f>
        <v>0</v>
      </c>
      <c r="BL886" s="18" t="s">
        <v>202</v>
      </c>
      <c r="BM886" s="230" t="s">
        <v>1127</v>
      </c>
    </row>
    <row r="887" s="2" customFormat="1">
      <c r="A887" s="39"/>
      <c r="B887" s="40"/>
      <c r="C887" s="41"/>
      <c r="D887" s="234" t="s">
        <v>192</v>
      </c>
      <c r="E887" s="41"/>
      <c r="F887" s="265" t="s">
        <v>320</v>
      </c>
      <c r="G887" s="41"/>
      <c r="H887" s="41"/>
      <c r="I887" s="266"/>
      <c r="J887" s="41"/>
      <c r="K887" s="41"/>
      <c r="L887" s="45"/>
      <c r="M887" s="267"/>
      <c r="N887" s="268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192</v>
      </c>
      <c r="AU887" s="18" t="s">
        <v>144</v>
      </c>
    </row>
    <row r="888" s="13" customFormat="1">
      <c r="A888" s="13"/>
      <c r="B888" s="232"/>
      <c r="C888" s="233"/>
      <c r="D888" s="234" t="s">
        <v>145</v>
      </c>
      <c r="E888" s="235" t="s">
        <v>1</v>
      </c>
      <c r="F888" s="236" t="s">
        <v>1128</v>
      </c>
      <c r="G888" s="233"/>
      <c r="H888" s="237">
        <v>1.726</v>
      </c>
      <c r="I888" s="238"/>
      <c r="J888" s="233"/>
      <c r="K888" s="233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145</v>
      </c>
      <c r="AU888" s="243" t="s">
        <v>144</v>
      </c>
      <c r="AV888" s="13" t="s">
        <v>83</v>
      </c>
      <c r="AW888" s="13" t="s">
        <v>30</v>
      </c>
      <c r="AX888" s="13" t="s">
        <v>73</v>
      </c>
      <c r="AY888" s="243" t="s">
        <v>134</v>
      </c>
    </row>
    <row r="889" s="14" customFormat="1">
      <c r="A889" s="14"/>
      <c r="B889" s="244"/>
      <c r="C889" s="245"/>
      <c r="D889" s="234" t="s">
        <v>145</v>
      </c>
      <c r="E889" s="246" t="s">
        <v>1</v>
      </c>
      <c r="F889" s="247" t="s">
        <v>147</v>
      </c>
      <c r="G889" s="245"/>
      <c r="H889" s="248">
        <v>1.726</v>
      </c>
      <c r="I889" s="249"/>
      <c r="J889" s="245"/>
      <c r="K889" s="245"/>
      <c r="L889" s="250"/>
      <c r="M889" s="251"/>
      <c r="N889" s="252"/>
      <c r="O889" s="252"/>
      <c r="P889" s="252"/>
      <c r="Q889" s="252"/>
      <c r="R889" s="252"/>
      <c r="S889" s="252"/>
      <c r="T889" s="253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4" t="s">
        <v>145</v>
      </c>
      <c r="AU889" s="254" t="s">
        <v>144</v>
      </c>
      <c r="AV889" s="14" t="s">
        <v>143</v>
      </c>
      <c r="AW889" s="14" t="s">
        <v>30</v>
      </c>
      <c r="AX889" s="14" t="s">
        <v>81</v>
      </c>
      <c r="AY889" s="254" t="s">
        <v>134</v>
      </c>
    </row>
    <row r="890" s="2" customFormat="1" ht="16.5" customHeight="1">
      <c r="A890" s="39"/>
      <c r="B890" s="40"/>
      <c r="C890" s="219" t="s">
        <v>1129</v>
      </c>
      <c r="D890" s="219" t="s">
        <v>139</v>
      </c>
      <c r="E890" s="220" t="s">
        <v>323</v>
      </c>
      <c r="F890" s="221" t="s">
        <v>324</v>
      </c>
      <c r="G890" s="222" t="s">
        <v>233</v>
      </c>
      <c r="H890" s="223">
        <v>0.314</v>
      </c>
      <c r="I890" s="224"/>
      <c r="J890" s="225">
        <f>ROUND(I890*H890,2)</f>
        <v>0</v>
      </c>
      <c r="K890" s="221" t="s">
        <v>1</v>
      </c>
      <c r="L890" s="45"/>
      <c r="M890" s="226" t="s">
        <v>1</v>
      </c>
      <c r="N890" s="227" t="s">
        <v>38</v>
      </c>
      <c r="O890" s="92"/>
      <c r="P890" s="228">
        <f>O890*H890</f>
        <v>0</v>
      </c>
      <c r="Q890" s="228">
        <v>0</v>
      </c>
      <c r="R890" s="228">
        <f>Q890*H890</f>
        <v>0</v>
      </c>
      <c r="S890" s="228">
        <v>0</v>
      </c>
      <c r="T890" s="229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0" t="s">
        <v>202</v>
      </c>
      <c r="AT890" s="230" t="s">
        <v>139</v>
      </c>
      <c r="AU890" s="230" t="s">
        <v>144</v>
      </c>
      <c r="AY890" s="18" t="s">
        <v>134</v>
      </c>
      <c r="BE890" s="231">
        <f>IF(N890="základní",J890,0)</f>
        <v>0</v>
      </c>
      <c r="BF890" s="231">
        <f>IF(N890="snížená",J890,0)</f>
        <v>0</v>
      </c>
      <c r="BG890" s="231">
        <f>IF(N890="zákl. přenesená",J890,0)</f>
        <v>0</v>
      </c>
      <c r="BH890" s="231">
        <f>IF(N890="sníž. přenesená",J890,0)</f>
        <v>0</v>
      </c>
      <c r="BI890" s="231">
        <f>IF(N890="nulová",J890,0)</f>
        <v>0</v>
      </c>
      <c r="BJ890" s="18" t="s">
        <v>81</v>
      </c>
      <c r="BK890" s="231">
        <f>ROUND(I890*H890,2)</f>
        <v>0</v>
      </c>
      <c r="BL890" s="18" t="s">
        <v>202</v>
      </c>
      <c r="BM890" s="230" t="s">
        <v>1130</v>
      </c>
    </row>
    <row r="891" s="13" customFormat="1">
      <c r="A891" s="13"/>
      <c r="B891" s="232"/>
      <c r="C891" s="233"/>
      <c r="D891" s="234" t="s">
        <v>145</v>
      </c>
      <c r="E891" s="235" t="s">
        <v>1</v>
      </c>
      <c r="F891" s="236" t="s">
        <v>326</v>
      </c>
      <c r="G891" s="233"/>
      <c r="H891" s="237">
        <v>0.314</v>
      </c>
      <c r="I891" s="238"/>
      <c r="J891" s="233"/>
      <c r="K891" s="233"/>
      <c r="L891" s="239"/>
      <c r="M891" s="240"/>
      <c r="N891" s="241"/>
      <c r="O891" s="241"/>
      <c r="P891" s="241"/>
      <c r="Q891" s="241"/>
      <c r="R891" s="241"/>
      <c r="S891" s="241"/>
      <c r="T891" s="24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3" t="s">
        <v>145</v>
      </c>
      <c r="AU891" s="243" t="s">
        <v>144</v>
      </c>
      <c r="AV891" s="13" t="s">
        <v>83</v>
      </c>
      <c r="AW891" s="13" t="s">
        <v>30</v>
      </c>
      <c r="AX891" s="13" t="s">
        <v>73</v>
      </c>
      <c r="AY891" s="243" t="s">
        <v>134</v>
      </c>
    </row>
    <row r="892" s="14" customFormat="1">
      <c r="A892" s="14"/>
      <c r="B892" s="244"/>
      <c r="C892" s="245"/>
      <c r="D892" s="234" t="s">
        <v>145</v>
      </c>
      <c r="E892" s="246" t="s">
        <v>1</v>
      </c>
      <c r="F892" s="247" t="s">
        <v>147</v>
      </c>
      <c r="G892" s="245"/>
      <c r="H892" s="248">
        <v>0.314</v>
      </c>
      <c r="I892" s="249"/>
      <c r="J892" s="245"/>
      <c r="K892" s="245"/>
      <c r="L892" s="250"/>
      <c r="M892" s="251"/>
      <c r="N892" s="252"/>
      <c r="O892" s="252"/>
      <c r="P892" s="252"/>
      <c r="Q892" s="252"/>
      <c r="R892" s="252"/>
      <c r="S892" s="252"/>
      <c r="T892" s="253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4" t="s">
        <v>145</v>
      </c>
      <c r="AU892" s="254" t="s">
        <v>144</v>
      </c>
      <c r="AV892" s="14" t="s">
        <v>143</v>
      </c>
      <c r="AW892" s="14" t="s">
        <v>30</v>
      </c>
      <c r="AX892" s="14" t="s">
        <v>81</v>
      </c>
      <c r="AY892" s="254" t="s">
        <v>134</v>
      </c>
    </row>
    <row r="893" s="2" customFormat="1" ht="16.5" customHeight="1">
      <c r="A893" s="39"/>
      <c r="B893" s="40"/>
      <c r="C893" s="255" t="s">
        <v>813</v>
      </c>
      <c r="D893" s="255" t="s">
        <v>188</v>
      </c>
      <c r="E893" s="256" t="s">
        <v>328</v>
      </c>
      <c r="F893" s="257" t="s">
        <v>329</v>
      </c>
      <c r="G893" s="258" t="s">
        <v>233</v>
      </c>
      <c r="H893" s="259">
        <v>0.314</v>
      </c>
      <c r="I893" s="260"/>
      <c r="J893" s="261">
        <f>ROUND(I893*H893,2)</f>
        <v>0</v>
      </c>
      <c r="K893" s="257" t="s">
        <v>1</v>
      </c>
      <c r="L893" s="262"/>
      <c r="M893" s="263" t="s">
        <v>1</v>
      </c>
      <c r="N893" s="264" t="s">
        <v>38</v>
      </c>
      <c r="O893" s="92"/>
      <c r="P893" s="228">
        <f>O893*H893</f>
        <v>0</v>
      </c>
      <c r="Q893" s="228">
        <v>0</v>
      </c>
      <c r="R893" s="228">
        <f>Q893*H893</f>
        <v>0</v>
      </c>
      <c r="S893" s="228">
        <v>0</v>
      </c>
      <c r="T893" s="229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261</v>
      </c>
      <c r="AT893" s="230" t="s">
        <v>188</v>
      </c>
      <c r="AU893" s="230" t="s">
        <v>144</v>
      </c>
      <c r="AY893" s="18" t="s">
        <v>134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81</v>
      </c>
      <c r="BK893" s="231">
        <f>ROUND(I893*H893,2)</f>
        <v>0</v>
      </c>
      <c r="BL893" s="18" t="s">
        <v>202</v>
      </c>
      <c r="BM893" s="230" t="s">
        <v>1131</v>
      </c>
    </row>
    <row r="894" s="13" customFormat="1">
      <c r="A894" s="13"/>
      <c r="B894" s="232"/>
      <c r="C894" s="233"/>
      <c r="D894" s="234" t="s">
        <v>145</v>
      </c>
      <c r="E894" s="235" t="s">
        <v>1</v>
      </c>
      <c r="F894" s="236" t="s">
        <v>326</v>
      </c>
      <c r="G894" s="233"/>
      <c r="H894" s="237">
        <v>0.314</v>
      </c>
      <c r="I894" s="238"/>
      <c r="J894" s="233"/>
      <c r="K894" s="233"/>
      <c r="L894" s="239"/>
      <c r="M894" s="240"/>
      <c r="N894" s="241"/>
      <c r="O894" s="241"/>
      <c r="P894" s="241"/>
      <c r="Q894" s="241"/>
      <c r="R894" s="241"/>
      <c r="S894" s="241"/>
      <c r="T894" s="24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3" t="s">
        <v>145</v>
      </c>
      <c r="AU894" s="243" t="s">
        <v>144</v>
      </c>
      <c r="AV894" s="13" t="s">
        <v>83</v>
      </c>
      <c r="AW894" s="13" t="s">
        <v>30</v>
      </c>
      <c r="AX894" s="13" t="s">
        <v>73</v>
      </c>
      <c r="AY894" s="243" t="s">
        <v>134</v>
      </c>
    </row>
    <row r="895" s="14" customFormat="1">
      <c r="A895" s="14"/>
      <c r="B895" s="244"/>
      <c r="C895" s="245"/>
      <c r="D895" s="234" t="s">
        <v>145</v>
      </c>
      <c r="E895" s="246" t="s">
        <v>1</v>
      </c>
      <c r="F895" s="247" t="s">
        <v>147</v>
      </c>
      <c r="G895" s="245"/>
      <c r="H895" s="248">
        <v>0.314</v>
      </c>
      <c r="I895" s="249"/>
      <c r="J895" s="245"/>
      <c r="K895" s="245"/>
      <c r="L895" s="250"/>
      <c r="M895" s="251"/>
      <c r="N895" s="252"/>
      <c r="O895" s="252"/>
      <c r="P895" s="252"/>
      <c r="Q895" s="252"/>
      <c r="R895" s="252"/>
      <c r="S895" s="252"/>
      <c r="T895" s="25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4" t="s">
        <v>145</v>
      </c>
      <c r="AU895" s="254" t="s">
        <v>144</v>
      </c>
      <c r="AV895" s="14" t="s">
        <v>143</v>
      </c>
      <c r="AW895" s="14" t="s">
        <v>30</v>
      </c>
      <c r="AX895" s="14" t="s">
        <v>81</v>
      </c>
      <c r="AY895" s="254" t="s">
        <v>134</v>
      </c>
    </row>
    <row r="896" s="2" customFormat="1" ht="24.15" customHeight="1">
      <c r="A896" s="39"/>
      <c r="B896" s="40"/>
      <c r="C896" s="219" t="s">
        <v>1132</v>
      </c>
      <c r="D896" s="219" t="s">
        <v>139</v>
      </c>
      <c r="E896" s="220" t="s">
        <v>332</v>
      </c>
      <c r="F896" s="221" t="s">
        <v>333</v>
      </c>
      <c r="G896" s="222" t="s">
        <v>279</v>
      </c>
      <c r="H896" s="223">
        <v>50.399999999999999</v>
      </c>
      <c r="I896" s="224"/>
      <c r="J896" s="225">
        <f>ROUND(I896*H896,2)</f>
        <v>0</v>
      </c>
      <c r="K896" s="221" t="s">
        <v>243</v>
      </c>
      <c r="L896" s="45"/>
      <c r="M896" s="226" t="s">
        <v>1</v>
      </c>
      <c r="N896" s="227" t="s">
        <v>38</v>
      </c>
      <c r="O896" s="92"/>
      <c r="P896" s="228">
        <f>O896*H896</f>
        <v>0</v>
      </c>
      <c r="Q896" s="228">
        <v>0</v>
      </c>
      <c r="R896" s="228">
        <f>Q896*H896</f>
        <v>0</v>
      </c>
      <c r="S896" s="228">
        <v>0</v>
      </c>
      <c r="T896" s="229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30" t="s">
        <v>202</v>
      </c>
      <c r="AT896" s="230" t="s">
        <v>139</v>
      </c>
      <c r="AU896" s="230" t="s">
        <v>144</v>
      </c>
      <c r="AY896" s="18" t="s">
        <v>134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8" t="s">
        <v>81</v>
      </c>
      <c r="BK896" s="231">
        <f>ROUND(I896*H896,2)</f>
        <v>0</v>
      </c>
      <c r="BL896" s="18" t="s">
        <v>202</v>
      </c>
      <c r="BM896" s="230" t="s">
        <v>1133</v>
      </c>
    </row>
    <row r="897" s="13" customFormat="1">
      <c r="A897" s="13"/>
      <c r="B897" s="232"/>
      <c r="C897" s="233"/>
      <c r="D897" s="234" t="s">
        <v>145</v>
      </c>
      <c r="E897" s="235" t="s">
        <v>1</v>
      </c>
      <c r="F897" s="236" t="s">
        <v>335</v>
      </c>
      <c r="G897" s="233"/>
      <c r="H897" s="237">
        <v>50.399999999999999</v>
      </c>
      <c r="I897" s="238"/>
      <c r="J897" s="233"/>
      <c r="K897" s="233"/>
      <c r="L897" s="239"/>
      <c r="M897" s="240"/>
      <c r="N897" s="241"/>
      <c r="O897" s="241"/>
      <c r="P897" s="241"/>
      <c r="Q897" s="241"/>
      <c r="R897" s="241"/>
      <c r="S897" s="241"/>
      <c r="T897" s="242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3" t="s">
        <v>145</v>
      </c>
      <c r="AU897" s="243" t="s">
        <v>144</v>
      </c>
      <c r="AV897" s="13" t="s">
        <v>83</v>
      </c>
      <c r="AW897" s="13" t="s">
        <v>30</v>
      </c>
      <c r="AX897" s="13" t="s">
        <v>73</v>
      </c>
      <c r="AY897" s="243" t="s">
        <v>134</v>
      </c>
    </row>
    <row r="898" s="14" customFormat="1">
      <c r="A898" s="14"/>
      <c r="B898" s="244"/>
      <c r="C898" s="245"/>
      <c r="D898" s="234" t="s">
        <v>145</v>
      </c>
      <c r="E898" s="246" t="s">
        <v>1</v>
      </c>
      <c r="F898" s="247" t="s">
        <v>147</v>
      </c>
      <c r="G898" s="245"/>
      <c r="H898" s="248">
        <v>50.399999999999999</v>
      </c>
      <c r="I898" s="249"/>
      <c r="J898" s="245"/>
      <c r="K898" s="245"/>
      <c r="L898" s="250"/>
      <c r="M898" s="251"/>
      <c r="N898" s="252"/>
      <c r="O898" s="252"/>
      <c r="P898" s="252"/>
      <c r="Q898" s="252"/>
      <c r="R898" s="252"/>
      <c r="S898" s="252"/>
      <c r="T898" s="25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4" t="s">
        <v>145</v>
      </c>
      <c r="AU898" s="254" t="s">
        <v>144</v>
      </c>
      <c r="AV898" s="14" t="s">
        <v>143</v>
      </c>
      <c r="AW898" s="14" t="s">
        <v>30</v>
      </c>
      <c r="AX898" s="14" t="s">
        <v>81</v>
      </c>
      <c r="AY898" s="254" t="s">
        <v>134</v>
      </c>
    </row>
    <row r="899" s="12" customFormat="1" ht="20.88" customHeight="1">
      <c r="A899" s="12"/>
      <c r="B899" s="203"/>
      <c r="C899" s="204"/>
      <c r="D899" s="205" t="s">
        <v>72</v>
      </c>
      <c r="E899" s="217" t="s">
        <v>618</v>
      </c>
      <c r="F899" s="217" t="s">
        <v>619</v>
      </c>
      <c r="G899" s="204"/>
      <c r="H899" s="204"/>
      <c r="I899" s="207"/>
      <c r="J899" s="218">
        <f>BK899</f>
        <v>0</v>
      </c>
      <c r="K899" s="204"/>
      <c r="L899" s="209"/>
      <c r="M899" s="210"/>
      <c r="N899" s="211"/>
      <c r="O899" s="211"/>
      <c r="P899" s="212">
        <f>SUM(P900:P914)</f>
        <v>0</v>
      </c>
      <c r="Q899" s="211"/>
      <c r="R899" s="212">
        <f>SUM(R900:R914)</f>
        <v>0</v>
      </c>
      <c r="S899" s="211"/>
      <c r="T899" s="213">
        <f>SUM(T900:T914)</f>
        <v>0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214" t="s">
        <v>144</v>
      </c>
      <c r="AT899" s="215" t="s">
        <v>72</v>
      </c>
      <c r="AU899" s="215" t="s">
        <v>83</v>
      </c>
      <c r="AY899" s="214" t="s">
        <v>134</v>
      </c>
      <c r="BK899" s="216">
        <f>SUM(BK900:BK914)</f>
        <v>0</v>
      </c>
    </row>
    <row r="900" s="2" customFormat="1" ht="21.75" customHeight="1">
      <c r="A900" s="39"/>
      <c r="B900" s="40"/>
      <c r="C900" s="219" t="s">
        <v>818</v>
      </c>
      <c r="D900" s="219" t="s">
        <v>139</v>
      </c>
      <c r="E900" s="220" t="s">
        <v>621</v>
      </c>
      <c r="F900" s="221" t="s">
        <v>622</v>
      </c>
      <c r="G900" s="222" t="s">
        <v>623</v>
      </c>
      <c r="H900" s="223">
        <v>15.27</v>
      </c>
      <c r="I900" s="224"/>
      <c r="J900" s="225">
        <f>ROUND(I900*H900,2)</f>
        <v>0</v>
      </c>
      <c r="K900" s="221" t="s">
        <v>217</v>
      </c>
      <c r="L900" s="45"/>
      <c r="M900" s="226" t="s">
        <v>1</v>
      </c>
      <c r="N900" s="227" t="s">
        <v>38</v>
      </c>
      <c r="O900" s="92"/>
      <c r="P900" s="228">
        <f>O900*H900</f>
        <v>0</v>
      </c>
      <c r="Q900" s="228">
        <v>0</v>
      </c>
      <c r="R900" s="228">
        <f>Q900*H900</f>
        <v>0</v>
      </c>
      <c r="S900" s="228">
        <v>0</v>
      </c>
      <c r="T900" s="229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0" t="s">
        <v>202</v>
      </c>
      <c r="AT900" s="230" t="s">
        <v>139</v>
      </c>
      <c r="AU900" s="230" t="s">
        <v>144</v>
      </c>
      <c r="AY900" s="18" t="s">
        <v>134</v>
      </c>
      <c r="BE900" s="231">
        <f>IF(N900="základní",J900,0)</f>
        <v>0</v>
      </c>
      <c r="BF900" s="231">
        <f>IF(N900="snížená",J900,0)</f>
        <v>0</v>
      </c>
      <c r="BG900" s="231">
        <f>IF(N900="zákl. přenesená",J900,0)</f>
        <v>0</v>
      </c>
      <c r="BH900" s="231">
        <f>IF(N900="sníž. přenesená",J900,0)</f>
        <v>0</v>
      </c>
      <c r="BI900" s="231">
        <f>IF(N900="nulová",J900,0)</f>
        <v>0</v>
      </c>
      <c r="BJ900" s="18" t="s">
        <v>81</v>
      </c>
      <c r="BK900" s="231">
        <f>ROUND(I900*H900,2)</f>
        <v>0</v>
      </c>
      <c r="BL900" s="18" t="s">
        <v>202</v>
      </c>
      <c r="BM900" s="230" t="s">
        <v>1134</v>
      </c>
    </row>
    <row r="901" s="2" customFormat="1" ht="16.5" customHeight="1">
      <c r="A901" s="39"/>
      <c r="B901" s="40"/>
      <c r="C901" s="219" t="s">
        <v>1135</v>
      </c>
      <c r="D901" s="219" t="s">
        <v>139</v>
      </c>
      <c r="E901" s="220" t="s">
        <v>625</v>
      </c>
      <c r="F901" s="221" t="s">
        <v>626</v>
      </c>
      <c r="G901" s="222" t="s">
        <v>623</v>
      </c>
      <c r="H901" s="223">
        <v>15.27</v>
      </c>
      <c r="I901" s="224"/>
      <c r="J901" s="225">
        <f>ROUND(I901*H901,2)</f>
        <v>0</v>
      </c>
      <c r="K901" s="221" t="s">
        <v>223</v>
      </c>
      <c r="L901" s="45"/>
      <c r="M901" s="226" t="s">
        <v>1</v>
      </c>
      <c r="N901" s="227" t="s">
        <v>38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202</v>
      </c>
      <c r="AT901" s="230" t="s">
        <v>139</v>
      </c>
      <c r="AU901" s="230" t="s">
        <v>144</v>
      </c>
      <c r="AY901" s="18" t="s">
        <v>134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81</v>
      </c>
      <c r="BK901" s="231">
        <f>ROUND(I901*H901,2)</f>
        <v>0</v>
      </c>
      <c r="BL901" s="18" t="s">
        <v>202</v>
      </c>
      <c r="BM901" s="230" t="s">
        <v>1136</v>
      </c>
    </row>
    <row r="902" s="13" customFormat="1">
      <c r="A902" s="13"/>
      <c r="B902" s="232"/>
      <c r="C902" s="233"/>
      <c r="D902" s="234" t="s">
        <v>145</v>
      </c>
      <c r="E902" s="235" t="s">
        <v>1</v>
      </c>
      <c r="F902" s="236" t="s">
        <v>1137</v>
      </c>
      <c r="G902" s="233"/>
      <c r="H902" s="237">
        <v>15.27</v>
      </c>
      <c r="I902" s="238"/>
      <c r="J902" s="233"/>
      <c r="K902" s="233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145</v>
      </c>
      <c r="AU902" s="243" t="s">
        <v>144</v>
      </c>
      <c r="AV902" s="13" t="s">
        <v>83</v>
      </c>
      <c r="AW902" s="13" t="s">
        <v>30</v>
      </c>
      <c r="AX902" s="13" t="s">
        <v>73</v>
      </c>
      <c r="AY902" s="243" t="s">
        <v>134</v>
      </c>
    </row>
    <row r="903" s="14" customFormat="1">
      <c r="A903" s="14"/>
      <c r="B903" s="244"/>
      <c r="C903" s="245"/>
      <c r="D903" s="234" t="s">
        <v>145</v>
      </c>
      <c r="E903" s="246" t="s">
        <v>1</v>
      </c>
      <c r="F903" s="247" t="s">
        <v>147</v>
      </c>
      <c r="G903" s="245"/>
      <c r="H903" s="248">
        <v>15.27</v>
      </c>
      <c r="I903" s="249"/>
      <c r="J903" s="245"/>
      <c r="K903" s="245"/>
      <c r="L903" s="250"/>
      <c r="M903" s="251"/>
      <c r="N903" s="252"/>
      <c r="O903" s="252"/>
      <c r="P903" s="252"/>
      <c r="Q903" s="252"/>
      <c r="R903" s="252"/>
      <c r="S903" s="252"/>
      <c r="T903" s="25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4" t="s">
        <v>145</v>
      </c>
      <c r="AU903" s="254" t="s">
        <v>144</v>
      </c>
      <c r="AV903" s="14" t="s">
        <v>143</v>
      </c>
      <c r="AW903" s="14" t="s">
        <v>30</v>
      </c>
      <c r="AX903" s="14" t="s">
        <v>81</v>
      </c>
      <c r="AY903" s="254" t="s">
        <v>134</v>
      </c>
    </row>
    <row r="904" s="2" customFormat="1" ht="33" customHeight="1">
      <c r="A904" s="39"/>
      <c r="B904" s="40"/>
      <c r="C904" s="219" t="s">
        <v>821</v>
      </c>
      <c r="D904" s="219" t="s">
        <v>139</v>
      </c>
      <c r="E904" s="220" t="s">
        <v>637</v>
      </c>
      <c r="F904" s="221" t="s">
        <v>638</v>
      </c>
      <c r="G904" s="222" t="s">
        <v>623</v>
      </c>
      <c r="H904" s="223">
        <v>9.6899999999999995</v>
      </c>
      <c r="I904" s="224"/>
      <c r="J904" s="225">
        <f>ROUND(I904*H904,2)</f>
        <v>0</v>
      </c>
      <c r="K904" s="221" t="s">
        <v>243</v>
      </c>
      <c r="L904" s="45"/>
      <c r="M904" s="226" t="s">
        <v>1</v>
      </c>
      <c r="N904" s="227" t="s">
        <v>38</v>
      </c>
      <c r="O904" s="92"/>
      <c r="P904" s="228">
        <f>O904*H904</f>
        <v>0</v>
      </c>
      <c r="Q904" s="228">
        <v>0</v>
      </c>
      <c r="R904" s="228">
        <f>Q904*H904</f>
        <v>0</v>
      </c>
      <c r="S904" s="228">
        <v>0</v>
      </c>
      <c r="T904" s="229">
        <f>S904*H904</f>
        <v>0</v>
      </c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R904" s="230" t="s">
        <v>202</v>
      </c>
      <c r="AT904" s="230" t="s">
        <v>139</v>
      </c>
      <c r="AU904" s="230" t="s">
        <v>144</v>
      </c>
      <c r="AY904" s="18" t="s">
        <v>134</v>
      </c>
      <c r="BE904" s="231">
        <f>IF(N904="základní",J904,0)</f>
        <v>0</v>
      </c>
      <c r="BF904" s="231">
        <f>IF(N904="snížená",J904,0)</f>
        <v>0</v>
      </c>
      <c r="BG904" s="231">
        <f>IF(N904="zákl. přenesená",J904,0)</f>
        <v>0</v>
      </c>
      <c r="BH904" s="231">
        <f>IF(N904="sníž. přenesená",J904,0)</f>
        <v>0</v>
      </c>
      <c r="BI904" s="231">
        <f>IF(N904="nulová",J904,0)</f>
        <v>0</v>
      </c>
      <c r="BJ904" s="18" t="s">
        <v>81</v>
      </c>
      <c r="BK904" s="231">
        <f>ROUND(I904*H904,2)</f>
        <v>0</v>
      </c>
      <c r="BL904" s="18" t="s">
        <v>202</v>
      </c>
      <c r="BM904" s="230" t="s">
        <v>1138</v>
      </c>
    </row>
    <row r="905" s="13" customFormat="1">
      <c r="A905" s="13"/>
      <c r="B905" s="232"/>
      <c r="C905" s="233"/>
      <c r="D905" s="234" t="s">
        <v>145</v>
      </c>
      <c r="E905" s="235" t="s">
        <v>1</v>
      </c>
      <c r="F905" s="236" t="s">
        <v>1139</v>
      </c>
      <c r="G905" s="233"/>
      <c r="H905" s="237">
        <v>9.6899999999999995</v>
      </c>
      <c r="I905" s="238"/>
      <c r="J905" s="233"/>
      <c r="K905" s="233"/>
      <c r="L905" s="239"/>
      <c r="M905" s="240"/>
      <c r="N905" s="241"/>
      <c r="O905" s="241"/>
      <c r="P905" s="241"/>
      <c r="Q905" s="241"/>
      <c r="R905" s="241"/>
      <c r="S905" s="241"/>
      <c r="T905" s="24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3" t="s">
        <v>145</v>
      </c>
      <c r="AU905" s="243" t="s">
        <v>144</v>
      </c>
      <c r="AV905" s="13" t="s">
        <v>83</v>
      </c>
      <c r="AW905" s="13" t="s">
        <v>30</v>
      </c>
      <c r="AX905" s="13" t="s">
        <v>73</v>
      </c>
      <c r="AY905" s="243" t="s">
        <v>134</v>
      </c>
    </row>
    <row r="906" s="14" customFormat="1">
      <c r="A906" s="14"/>
      <c r="B906" s="244"/>
      <c r="C906" s="245"/>
      <c r="D906" s="234" t="s">
        <v>145</v>
      </c>
      <c r="E906" s="246" t="s">
        <v>1</v>
      </c>
      <c r="F906" s="247" t="s">
        <v>147</v>
      </c>
      <c r="G906" s="245"/>
      <c r="H906" s="248">
        <v>9.6899999999999995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145</v>
      </c>
      <c r="AU906" s="254" t="s">
        <v>144</v>
      </c>
      <c r="AV906" s="14" t="s">
        <v>143</v>
      </c>
      <c r="AW906" s="14" t="s">
        <v>30</v>
      </c>
      <c r="AX906" s="14" t="s">
        <v>81</v>
      </c>
      <c r="AY906" s="254" t="s">
        <v>134</v>
      </c>
    </row>
    <row r="907" s="2" customFormat="1" ht="24.15" customHeight="1">
      <c r="A907" s="39"/>
      <c r="B907" s="40"/>
      <c r="C907" s="219" t="s">
        <v>1140</v>
      </c>
      <c r="D907" s="219" t="s">
        <v>139</v>
      </c>
      <c r="E907" s="220" t="s">
        <v>646</v>
      </c>
      <c r="F907" s="221" t="s">
        <v>647</v>
      </c>
      <c r="G907" s="222" t="s">
        <v>623</v>
      </c>
      <c r="H907" s="223">
        <v>9.6899999999999995</v>
      </c>
      <c r="I907" s="224"/>
      <c r="J907" s="225">
        <f>ROUND(I907*H907,2)</f>
        <v>0</v>
      </c>
      <c r="K907" s="221" t="s">
        <v>217</v>
      </c>
      <c r="L907" s="45"/>
      <c r="M907" s="226" t="s">
        <v>1</v>
      </c>
      <c r="N907" s="227" t="s">
        <v>38</v>
      </c>
      <c r="O907" s="92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202</v>
      </c>
      <c r="AT907" s="230" t="s">
        <v>139</v>
      </c>
      <c r="AU907" s="230" t="s">
        <v>144</v>
      </c>
      <c r="AY907" s="18" t="s">
        <v>134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81</v>
      </c>
      <c r="BK907" s="231">
        <f>ROUND(I907*H907,2)</f>
        <v>0</v>
      </c>
      <c r="BL907" s="18" t="s">
        <v>202</v>
      </c>
      <c r="BM907" s="230" t="s">
        <v>1141</v>
      </c>
    </row>
    <row r="908" s="2" customFormat="1" ht="37.8" customHeight="1">
      <c r="A908" s="39"/>
      <c r="B908" s="40"/>
      <c r="C908" s="219" t="s">
        <v>826</v>
      </c>
      <c r="D908" s="219" t="s">
        <v>139</v>
      </c>
      <c r="E908" s="220" t="s">
        <v>649</v>
      </c>
      <c r="F908" s="221" t="s">
        <v>650</v>
      </c>
      <c r="G908" s="222" t="s">
        <v>623</v>
      </c>
      <c r="H908" s="223">
        <v>9.6899999999999995</v>
      </c>
      <c r="I908" s="224"/>
      <c r="J908" s="225">
        <f>ROUND(I908*H908,2)</f>
        <v>0</v>
      </c>
      <c r="K908" s="221" t="s">
        <v>243</v>
      </c>
      <c r="L908" s="45"/>
      <c r="M908" s="226" t="s">
        <v>1</v>
      </c>
      <c r="N908" s="227" t="s">
        <v>38</v>
      </c>
      <c r="O908" s="92"/>
      <c r="P908" s="228">
        <f>O908*H908</f>
        <v>0</v>
      </c>
      <c r="Q908" s="228">
        <v>0</v>
      </c>
      <c r="R908" s="228">
        <f>Q908*H908</f>
        <v>0</v>
      </c>
      <c r="S908" s="228">
        <v>0</v>
      </c>
      <c r="T908" s="229">
        <f>S908*H908</f>
        <v>0</v>
      </c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R908" s="230" t="s">
        <v>202</v>
      </c>
      <c r="AT908" s="230" t="s">
        <v>139</v>
      </c>
      <c r="AU908" s="230" t="s">
        <v>144</v>
      </c>
      <c r="AY908" s="18" t="s">
        <v>134</v>
      </c>
      <c r="BE908" s="231">
        <f>IF(N908="základní",J908,0)</f>
        <v>0</v>
      </c>
      <c r="BF908" s="231">
        <f>IF(N908="snížená",J908,0)</f>
        <v>0</v>
      </c>
      <c r="BG908" s="231">
        <f>IF(N908="zákl. přenesená",J908,0)</f>
        <v>0</v>
      </c>
      <c r="BH908" s="231">
        <f>IF(N908="sníž. přenesená",J908,0)</f>
        <v>0</v>
      </c>
      <c r="BI908" s="231">
        <f>IF(N908="nulová",J908,0)</f>
        <v>0</v>
      </c>
      <c r="BJ908" s="18" t="s">
        <v>81</v>
      </c>
      <c r="BK908" s="231">
        <f>ROUND(I908*H908,2)</f>
        <v>0</v>
      </c>
      <c r="BL908" s="18" t="s">
        <v>202</v>
      </c>
      <c r="BM908" s="230" t="s">
        <v>1142</v>
      </c>
    </row>
    <row r="909" s="2" customFormat="1" ht="24.15" customHeight="1">
      <c r="A909" s="39"/>
      <c r="B909" s="40"/>
      <c r="C909" s="255" t="s">
        <v>1143</v>
      </c>
      <c r="D909" s="255" t="s">
        <v>188</v>
      </c>
      <c r="E909" s="256" t="s">
        <v>653</v>
      </c>
      <c r="F909" s="257" t="s">
        <v>654</v>
      </c>
      <c r="G909" s="258" t="s">
        <v>623</v>
      </c>
      <c r="H909" s="259">
        <v>2.423</v>
      </c>
      <c r="I909" s="260"/>
      <c r="J909" s="261">
        <f>ROUND(I909*H909,2)</f>
        <v>0</v>
      </c>
      <c r="K909" s="257" t="s">
        <v>243</v>
      </c>
      <c r="L909" s="262"/>
      <c r="M909" s="263" t="s">
        <v>1</v>
      </c>
      <c r="N909" s="264" t="s">
        <v>38</v>
      </c>
      <c r="O909" s="92"/>
      <c r="P909" s="228">
        <f>O909*H909</f>
        <v>0</v>
      </c>
      <c r="Q909" s="228">
        <v>0</v>
      </c>
      <c r="R909" s="228">
        <f>Q909*H909</f>
        <v>0</v>
      </c>
      <c r="S909" s="228">
        <v>0</v>
      </c>
      <c r="T909" s="229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0" t="s">
        <v>261</v>
      </c>
      <c r="AT909" s="230" t="s">
        <v>188</v>
      </c>
      <c r="AU909" s="230" t="s">
        <v>144</v>
      </c>
      <c r="AY909" s="18" t="s">
        <v>134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8" t="s">
        <v>81</v>
      </c>
      <c r="BK909" s="231">
        <f>ROUND(I909*H909,2)</f>
        <v>0</v>
      </c>
      <c r="BL909" s="18" t="s">
        <v>202</v>
      </c>
      <c r="BM909" s="230" t="s">
        <v>1144</v>
      </c>
    </row>
    <row r="910" s="13" customFormat="1">
      <c r="A910" s="13"/>
      <c r="B910" s="232"/>
      <c r="C910" s="233"/>
      <c r="D910" s="234" t="s">
        <v>145</v>
      </c>
      <c r="E910" s="235" t="s">
        <v>1</v>
      </c>
      <c r="F910" s="236" t="s">
        <v>1145</v>
      </c>
      <c r="G910" s="233"/>
      <c r="H910" s="237">
        <v>2.423</v>
      </c>
      <c r="I910" s="238"/>
      <c r="J910" s="233"/>
      <c r="K910" s="233"/>
      <c r="L910" s="239"/>
      <c r="M910" s="240"/>
      <c r="N910" s="241"/>
      <c r="O910" s="241"/>
      <c r="P910" s="241"/>
      <c r="Q910" s="241"/>
      <c r="R910" s="241"/>
      <c r="S910" s="241"/>
      <c r="T910" s="24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3" t="s">
        <v>145</v>
      </c>
      <c r="AU910" s="243" t="s">
        <v>144</v>
      </c>
      <c r="AV910" s="13" t="s">
        <v>83</v>
      </c>
      <c r="AW910" s="13" t="s">
        <v>30</v>
      </c>
      <c r="AX910" s="13" t="s">
        <v>73</v>
      </c>
      <c r="AY910" s="243" t="s">
        <v>134</v>
      </c>
    </row>
    <row r="911" s="14" customFormat="1">
      <c r="A911" s="14"/>
      <c r="B911" s="244"/>
      <c r="C911" s="245"/>
      <c r="D911" s="234" t="s">
        <v>145</v>
      </c>
      <c r="E911" s="246" t="s">
        <v>1</v>
      </c>
      <c r="F911" s="247" t="s">
        <v>147</v>
      </c>
      <c r="G911" s="245"/>
      <c r="H911" s="248">
        <v>2.423</v>
      </c>
      <c r="I911" s="249"/>
      <c r="J911" s="245"/>
      <c r="K911" s="245"/>
      <c r="L911" s="250"/>
      <c r="M911" s="251"/>
      <c r="N911" s="252"/>
      <c r="O911" s="252"/>
      <c r="P911" s="252"/>
      <c r="Q911" s="252"/>
      <c r="R911" s="252"/>
      <c r="S911" s="252"/>
      <c r="T911" s="25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4" t="s">
        <v>145</v>
      </c>
      <c r="AU911" s="254" t="s">
        <v>144</v>
      </c>
      <c r="AV911" s="14" t="s">
        <v>143</v>
      </c>
      <c r="AW911" s="14" t="s">
        <v>30</v>
      </c>
      <c r="AX911" s="14" t="s">
        <v>81</v>
      </c>
      <c r="AY911" s="254" t="s">
        <v>134</v>
      </c>
    </row>
    <row r="912" s="2" customFormat="1" ht="37.8" customHeight="1">
      <c r="A912" s="39"/>
      <c r="B912" s="40"/>
      <c r="C912" s="219" t="s">
        <v>827</v>
      </c>
      <c r="D912" s="219" t="s">
        <v>139</v>
      </c>
      <c r="E912" s="220" t="s">
        <v>657</v>
      </c>
      <c r="F912" s="221" t="s">
        <v>658</v>
      </c>
      <c r="G912" s="222" t="s">
        <v>142</v>
      </c>
      <c r="H912" s="223">
        <v>5.7999999999999998</v>
      </c>
      <c r="I912" s="224"/>
      <c r="J912" s="225">
        <f>ROUND(I912*H912,2)</f>
        <v>0</v>
      </c>
      <c r="K912" s="221" t="s">
        <v>223</v>
      </c>
      <c r="L912" s="45"/>
      <c r="M912" s="226" t="s">
        <v>1</v>
      </c>
      <c r="N912" s="227" t="s">
        <v>38</v>
      </c>
      <c r="O912" s="92"/>
      <c r="P912" s="228">
        <f>O912*H912</f>
        <v>0</v>
      </c>
      <c r="Q912" s="228">
        <v>0</v>
      </c>
      <c r="R912" s="228">
        <f>Q912*H912</f>
        <v>0</v>
      </c>
      <c r="S912" s="228">
        <v>0</v>
      </c>
      <c r="T912" s="229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0" t="s">
        <v>202</v>
      </c>
      <c r="AT912" s="230" t="s">
        <v>139</v>
      </c>
      <c r="AU912" s="230" t="s">
        <v>144</v>
      </c>
      <c r="AY912" s="18" t="s">
        <v>134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8" t="s">
        <v>81</v>
      </c>
      <c r="BK912" s="231">
        <f>ROUND(I912*H912,2)</f>
        <v>0</v>
      </c>
      <c r="BL912" s="18" t="s">
        <v>202</v>
      </c>
      <c r="BM912" s="230" t="s">
        <v>1146</v>
      </c>
    </row>
    <row r="913" s="2" customFormat="1" ht="24.15" customHeight="1">
      <c r="A913" s="39"/>
      <c r="B913" s="40"/>
      <c r="C913" s="219" t="s">
        <v>1147</v>
      </c>
      <c r="D913" s="219" t="s">
        <v>139</v>
      </c>
      <c r="E913" s="220" t="s">
        <v>661</v>
      </c>
      <c r="F913" s="221" t="s">
        <v>662</v>
      </c>
      <c r="G913" s="222" t="s">
        <v>142</v>
      </c>
      <c r="H913" s="223">
        <v>5.7999999999999998</v>
      </c>
      <c r="I913" s="224"/>
      <c r="J913" s="225">
        <f>ROUND(I913*H913,2)</f>
        <v>0</v>
      </c>
      <c r="K913" s="221" t="s">
        <v>243</v>
      </c>
      <c r="L913" s="45"/>
      <c r="M913" s="226" t="s">
        <v>1</v>
      </c>
      <c r="N913" s="227" t="s">
        <v>38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202</v>
      </c>
      <c r="AT913" s="230" t="s">
        <v>139</v>
      </c>
      <c r="AU913" s="230" t="s">
        <v>144</v>
      </c>
      <c r="AY913" s="18" t="s">
        <v>134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81</v>
      </c>
      <c r="BK913" s="231">
        <f>ROUND(I913*H913,2)</f>
        <v>0</v>
      </c>
      <c r="BL913" s="18" t="s">
        <v>202</v>
      </c>
      <c r="BM913" s="230" t="s">
        <v>1148</v>
      </c>
    </row>
    <row r="914" s="2" customFormat="1" ht="24.15" customHeight="1">
      <c r="A914" s="39"/>
      <c r="B914" s="40"/>
      <c r="C914" s="219" t="s">
        <v>829</v>
      </c>
      <c r="D914" s="219" t="s">
        <v>139</v>
      </c>
      <c r="E914" s="220" t="s">
        <v>664</v>
      </c>
      <c r="F914" s="221" t="s">
        <v>665</v>
      </c>
      <c r="G914" s="222" t="s">
        <v>142</v>
      </c>
      <c r="H914" s="223">
        <v>5.7999999999999998</v>
      </c>
      <c r="I914" s="224"/>
      <c r="J914" s="225">
        <f>ROUND(I914*H914,2)</f>
        <v>0</v>
      </c>
      <c r="K914" s="221" t="s">
        <v>243</v>
      </c>
      <c r="L914" s="45"/>
      <c r="M914" s="226" t="s">
        <v>1</v>
      </c>
      <c r="N914" s="227" t="s">
        <v>38</v>
      </c>
      <c r="O914" s="92"/>
      <c r="P914" s="228">
        <f>O914*H914</f>
        <v>0</v>
      </c>
      <c r="Q914" s="228">
        <v>0</v>
      </c>
      <c r="R914" s="228">
        <f>Q914*H914</f>
        <v>0</v>
      </c>
      <c r="S914" s="228">
        <v>0</v>
      </c>
      <c r="T914" s="229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30" t="s">
        <v>202</v>
      </c>
      <c r="AT914" s="230" t="s">
        <v>139</v>
      </c>
      <c r="AU914" s="230" t="s">
        <v>144</v>
      </c>
      <c r="AY914" s="18" t="s">
        <v>134</v>
      </c>
      <c r="BE914" s="231">
        <f>IF(N914="základní",J914,0)</f>
        <v>0</v>
      </c>
      <c r="BF914" s="231">
        <f>IF(N914="snížená",J914,0)</f>
        <v>0</v>
      </c>
      <c r="BG914" s="231">
        <f>IF(N914="zákl. přenesená",J914,0)</f>
        <v>0</v>
      </c>
      <c r="BH914" s="231">
        <f>IF(N914="sníž. přenesená",J914,0)</f>
        <v>0</v>
      </c>
      <c r="BI914" s="231">
        <f>IF(N914="nulová",J914,0)</f>
        <v>0</v>
      </c>
      <c r="BJ914" s="18" t="s">
        <v>81</v>
      </c>
      <c r="BK914" s="231">
        <f>ROUND(I914*H914,2)</f>
        <v>0</v>
      </c>
      <c r="BL914" s="18" t="s">
        <v>202</v>
      </c>
      <c r="BM914" s="230" t="s">
        <v>1149</v>
      </c>
    </row>
    <row r="915" s="12" customFormat="1" ht="20.88" customHeight="1">
      <c r="A915" s="12"/>
      <c r="B915" s="203"/>
      <c r="C915" s="204"/>
      <c r="D915" s="205" t="s">
        <v>72</v>
      </c>
      <c r="E915" s="217" t="s">
        <v>343</v>
      </c>
      <c r="F915" s="217" t="s">
        <v>344</v>
      </c>
      <c r="G915" s="204"/>
      <c r="H915" s="204"/>
      <c r="I915" s="207"/>
      <c r="J915" s="218">
        <f>BK915</f>
        <v>0</v>
      </c>
      <c r="K915" s="204"/>
      <c r="L915" s="209"/>
      <c r="M915" s="210"/>
      <c r="N915" s="211"/>
      <c r="O915" s="211"/>
      <c r="P915" s="212">
        <f>SUM(P916:P921)</f>
        <v>0</v>
      </c>
      <c r="Q915" s="211"/>
      <c r="R915" s="212">
        <f>SUM(R916:R921)</f>
        <v>0</v>
      </c>
      <c r="S915" s="211"/>
      <c r="T915" s="213">
        <f>SUM(T916:T921)</f>
        <v>0</v>
      </c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R915" s="214" t="s">
        <v>81</v>
      </c>
      <c r="AT915" s="215" t="s">
        <v>72</v>
      </c>
      <c r="AU915" s="215" t="s">
        <v>83</v>
      </c>
      <c r="AY915" s="214" t="s">
        <v>134</v>
      </c>
      <c r="BK915" s="216">
        <f>SUM(BK916:BK921)</f>
        <v>0</v>
      </c>
    </row>
    <row r="916" s="2" customFormat="1" ht="16.5" customHeight="1">
      <c r="A916" s="39"/>
      <c r="B916" s="40"/>
      <c r="C916" s="219" t="s">
        <v>1150</v>
      </c>
      <c r="D916" s="219" t="s">
        <v>139</v>
      </c>
      <c r="E916" s="220" t="s">
        <v>578</v>
      </c>
      <c r="F916" s="221" t="s">
        <v>579</v>
      </c>
      <c r="G916" s="222" t="s">
        <v>150</v>
      </c>
      <c r="H916" s="223">
        <v>12</v>
      </c>
      <c r="I916" s="224"/>
      <c r="J916" s="225">
        <f>ROUND(I916*H916,2)</f>
        <v>0</v>
      </c>
      <c r="K916" s="221" t="s">
        <v>1</v>
      </c>
      <c r="L916" s="45"/>
      <c r="M916" s="226" t="s">
        <v>1</v>
      </c>
      <c r="N916" s="227" t="s">
        <v>38</v>
      </c>
      <c r="O916" s="92"/>
      <c r="P916" s="228">
        <f>O916*H916</f>
        <v>0</v>
      </c>
      <c r="Q916" s="228">
        <v>0</v>
      </c>
      <c r="R916" s="228">
        <f>Q916*H916</f>
        <v>0</v>
      </c>
      <c r="S916" s="228">
        <v>0</v>
      </c>
      <c r="T916" s="229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30" t="s">
        <v>143</v>
      </c>
      <c r="AT916" s="230" t="s">
        <v>139</v>
      </c>
      <c r="AU916" s="230" t="s">
        <v>144</v>
      </c>
      <c r="AY916" s="18" t="s">
        <v>134</v>
      </c>
      <c r="BE916" s="231">
        <f>IF(N916="základní",J916,0)</f>
        <v>0</v>
      </c>
      <c r="BF916" s="231">
        <f>IF(N916="snížená",J916,0)</f>
        <v>0</v>
      </c>
      <c r="BG916" s="231">
        <f>IF(N916="zákl. přenesená",J916,0)</f>
        <v>0</v>
      </c>
      <c r="BH916" s="231">
        <f>IF(N916="sníž. přenesená",J916,0)</f>
        <v>0</v>
      </c>
      <c r="BI916" s="231">
        <f>IF(N916="nulová",J916,0)</f>
        <v>0</v>
      </c>
      <c r="BJ916" s="18" t="s">
        <v>81</v>
      </c>
      <c r="BK916" s="231">
        <f>ROUND(I916*H916,2)</f>
        <v>0</v>
      </c>
      <c r="BL916" s="18" t="s">
        <v>143</v>
      </c>
      <c r="BM916" s="230" t="s">
        <v>1151</v>
      </c>
    </row>
    <row r="917" s="2" customFormat="1">
      <c r="A917" s="39"/>
      <c r="B917" s="40"/>
      <c r="C917" s="41"/>
      <c r="D917" s="234" t="s">
        <v>192</v>
      </c>
      <c r="E917" s="41"/>
      <c r="F917" s="265" t="s">
        <v>581</v>
      </c>
      <c r="G917" s="41"/>
      <c r="H917" s="41"/>
      <c r="I917" s="266"/>
      <c r="J917" s="41"/>
      <c r="K917" s="41"/>
      <c r="L917" s="45"/>
      <c r="M917" s="267"/>
      <c r="N917" s="268"/>
      <c r="O917" s="92"/>
      <c r="P917" s="92"/>
      <c r="Q917" s="92"/>
      <c r="R917" s="92"/>
      <c r="S917" s="92"/>
      <c r="T917" s="93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T917" s="18" t="s">
        <v>192</v>
      </c>
      <c r="AU917" s="18" t="s">
        <v>144</v>
      </c>
    </row>
    <row r="918" s="2" customFormat="1" ht="16.5" customHeight="1">
      <c r="A918" s="39"/>
      <c r="B918" s="40"/>
      <c r="C918" s="255" t="s">
        <v>832</v>
      </c>
      <c r="D918" s="255" t="s">
        <v>188</v>
      </c>
      <c r="E918" s="256" t="s">
        <v>582</v>
      </c>
      <c r="F918" s="257" t="s">
        <v>583</v>
      </c>
      <c r="G918" s="258" t="s">
        <v>150</v>
      </c>
      <c r="H918" s="259">
        <v>12</v>
      </c>
      <c r="I918" s="260"/>
      <c r="J918" s="261">
        <f>ROUND(I918*H918,2)</f>
        <v>0</v>
      </c>
      <c r="K918" s="257" t="s">
        <v>1</v>
      </c>
      <c r="L918" s="262"/>
      <c r="M918" s="263" t="s">
        <v>1</v>
      </c>
      <c r="N918" s="264" t="s">
        <v>38</v>
      </c>
      <c r="O918" s="92"/>
      <c r="P918" s="228">
        <f>O918*H918</f>
        <v>0</v>
      </c>
      <c r="Q918" s="228">
        <v>0</v>
      </c>
      <c r="R918" s="228">
        <f>Q918*H918</f>
        <v>0</v>
      </c>
      <c r="S918" s="228">
        <v>0</v>
      </c>
      <c r="T918" s="229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30" t="s">
        <v>183</v>
      </c>
      <c r="AT918" s="230" t="s">
        <v>188</v>
      </c>
      <c r="AU918" s="230" t="s">
        <v>144</v>
      </c>
      <c r="AY918" s="18" t="s">
        <v>134</v>
      </c>
      <c r="BE918" s="231">
        <f>IF(N918="základní",J918,0)</f>
        <v>0</v>
      </c>
      <c r="BF918" s="231">
        <f>IF(N918="snížená",J918,0)</f>
        <v>0</v>
      </c>
      <c r="BG918" s="231">
        <f>IF(N918="zákl. přenesená",J918,0)</f>
        <v>0</v>
      </c>
      <c r="BH918" s="231">
        <f>IF(N918="sníž. přenesená",J918,0)</f>
        <v>0</v>
      </c>
      <c r="BI918" s="231">
        <f>IF(N918="nulová",J918,0)</f>
        <v>0</v>
      </c>
      <c r="BJ918" s="18" t="s">
        <v>81</v>
      </c>
      <c r="BK918" s="231">
        <f>ROUND(I918*H918,2)</f>
        <v>0</v>
      </c>
      <c r="BL918" s="18" t="s">
        <v>143</v>
      </c>
      <c r="BM918" s="230" t="s">
        <v>1152</v>
      </c>
    </row>
    <row r="919" s="2" customFormat="1" ht="24.15" customHeight="1">
      <c r="A919" s="39"/>
      <c r="B919" s="40"/>
      <c r="C919" s="219" t="s">
        <v>1153</v>
      </c>
      <c r="D919" s="219" t="s">
        <v>139</v>
      </c>
      <c r="E919" s="220" t="s">
        <v>1154</v>
      </c>
      <c r="F919" s="221" t="s">
        <v>1155</v>
      </c>
      <c r="G919" s="222" t="s">
        <v>150</v>
      </c>
      <c r="H919" s="223">
        <v>6</v>
      </c>
      <c r="I919" s="224"/>
      <c r="J919" s="225">
        <f>ROUND(I919*H919,2)</f>
        <v>0</v>
      </c>
      <c r="K919" s="221" t="s">
        <v>1</v>
      </c>
      <c r="L919" s="45"/>
      <c r="M919" s="226" t="s">
        <v>1</v>
      </c>
      <c r="N919" s="227" t="s">
        <v>38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143</v>
      </c>
      <c r="AT919" s="230" t="s">
        <v>139</v>
      </c>
      <c r="AU919" s="230" t="s">
        <v>144</v>
      </c>
      <c r="AY919" s="18" t="s">
        <v>134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81</v>
      </c>
      <c r="BK919" s="231">
        <f>ROUND(I919*H919,2)</f>
        <v>0</v>
      </c>
      <c r="BL919" s="18" t="s">
        <v>143</v>
      </c>
      <c r="BM919" s="230" t="s">
        <v>1156</v>
      </c>
    </row>
    <row r="920" s="2" customFormat="1">
      <c r="A920" s="39"/>
      <c r="B920" s="40"/>
      <c r="C920" s="41"/>
      <c r="D920" s="234" t="s">
        <v>192</v>
      </c>
      <c r="E920" s="41"/>
      <c r="F920" s="265" t="s">
        <v>1157</v>
      </c>
      <c r="G920" s="41"/>
      <c r="H920" s="41"/>
      <c r="I920" s="266"/>
      <c r="J920" s="41"/>
      <c r="K920" s="41"/>
      <c r="L920" s="45"/>
      <c r="M920" s="267"/>
      <c r="N920" s="268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192</v>
      </c>
      <c r="AU920" s="18" t="s">
        <v>144</v>
      </c>
    </row>
    <row r="921" s="2" customFormat="1" ht="16.5" customHeight="1">
      <c r="A921" s="39"/>
      <c r="B921" s="40"/>
      <c r="C921" s="255" t="s">
        <v>837</v>
      </c>
      <c r="D921" s="255" t="s">
        <v>188</v>
      </c>
      <c r="E921" s="256" t="s">
        <v>1158</v>
      </c>
      <c r="F921" s="257" t="s">
        <v>1159</v>
      </c>
      <c r="G921" s="258" t="s">
        <v>150</v>
      </c>
      <c r="H921" s="259">
        <v>6</v>
      </c>
      <c r="I921" s="260"/>
      <c r="J921" s="261">
        <f>ROUND(I921*H921,2)</f>
        <v>0</v>
      </c>
      <c r="K921" s="257" t="s">
        <v>1</v>
      </c>
      <c r="L921" s="262"/>
      <c r="M921" s="263" t="s">
        <v>1</v>
      </c>
      <c r="N921" s="264" t="s">
        <v>38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183</v>
      </c>
      <c r="AT921" s="230" t="s">
        <v>188</v>
      </c>
      <c r="AU921" s="230" t="s">
        <v>144</v>
      </c>
      <c r="AY921" s="18" t="s">
        <v>134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81</v>
      </c>
      <c r="BK921" s="231">
        <f>ROUND(I921*H921,2)</f>
        <v>0</v>
      </c>
      <c r="BL921" s="18" t="s">
        <v>143</v>
      </c>
      <c r="BM921" s="230" t="s">
        <v>1160</v>
      </c>
    </row>
    <row r="922" s="12" customFormat="1" ht="22.8" customHeight="1">
      <c r="A922" s="12"/>
      <c r="B922" s="203"/>
      <c r="C922" s="204"/>
      <c r="D922" s="205" t="s">
        <v>72</v>
      </c>
      <c r="E922" s="217" t="s">
        <v>341</v>
      </c>
      <c r="F922" s="217" t="s">
        <v>342</v>
      </c>
      <c r="G922" s="204"/>
      <c r="H922" s="204"/>
      <c r="I922" s="207"/>
      <c r="J922" s="218">
        <f>BK922</f>
        <v>0</v>
      </c>
      <c r="K922" s="204"/>
      <c r="L922" s="209"/>
      <c r="M922" s="210"/>
      <c r="N922" s="211"/>
      <c r="O922" s="211"/>
      <c r="P922" s="212">
        <f>P923+P926+P1091</f>
        <v>0</v>
      </c>
      <c r="Q922" s="211"/>
      <c r="R922" s="212">
        <f>R923+R926+R1091</f>
        <v>0</v>
      </c>
      <c r="S922" s="211"/>
      <c r="T922" s="213">
        <f>T923+T926+T1091</f>
        <v>0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14" t="s">
        <v>81</v>
      </c>
      <c r="AT922" s="215" t="s">
        <v>72</v>
      </c>
      <c r="AU922" s="215" t="s">
        <v>81</v>
      </c>
      <c r="AY922" s="214" t="s">
        <v>134</v>
      </c>
      <c r="BK922" s="216">
        <f>BK923+BK926+BK1091</f>
        <v>0</v>
      </c>
    </row>
    <row r="923" s="12" customFormat="1" ht="20.88" customHeight="1">
      <c r="A923" s="12"/>
      <c r="B923" s="203"/>
      <c r="C923" s="204"/>
      <c r="D923" s="205" t="s">
        <v>72</v>
      </c>
      <c r="E923" s="217" t="s">
        <v>137</v>
      </c>
      <c r="F923" s="217" t="s">
        <v>138</v>
      </c>
      <c r="G923" s="204"/>
      <c r="H923" s="204"/>
      <c r="I923" s="207"/>
      <c r="J923" s="218">
        <f>BK923</f>
        <v>0</v>
      </c>
      <c r="K923" s="204"/>
      <c r="L923" s="209"/>
      <c r="M923" s="210"/>
      <c r="N923" s="211"/>
      <c r="O923" s="211"/>
      <c r="P923" s="212">
        <f>SUM(P924:P925)</f>
        <v>0</v>
      </c>
      <c r="Q923" s="211"/>
      <c r="R923" s="212">
        <f>SUM(R924:R925)</f>
        <v>0</v>
      </c>
      <c r="S923" s="211"/>
      <c r="T923" s="213">
        <f>SUM(T924:T925)</f>
        <v>0</v>
      </c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R923" s="214" t="s">
        <v>81</v>
      </c>
      <c r="AT923" s="215" t="s">
        <v>72</v>
      </c>
      <c r="AU923" s="215" t="s">
        <v>83</v>
      </c>
      <c r="AY923" s="214" t="s">
        <v>134</v>
      </c>
      <c r="BK923" s="216">
        <f>SUM(BK924:BK925)</f>
        <v>0</v>
      </c>
    </row>
    <row r="924" s="2" customFormat="1" ht="16.5" customHeight="1">
      <c r="A924" s="39"/>
      <c r="B924" s="40"/>
      <c r="C924" s="219" t="s">
        <v>1161</v>
      </c>
      <c r="D924" s="219" t="s">
        <v>139</v>
      </c>
      <c r="E924" s="220" t="s">
        <v>151</v>
      </c>
      <c r="F924" s="221" t="s">
        <v>152</v>
      </c>
      <c r="G924" s="222" t="s">
        <v>150</v>
      </c>
      <c r="H924" s="223">
        <v>12</v>
      </c>
      <c r="I924" s="224"/>
      <c r="J924" s="225">
        <f>ROUND(I924*H924,2)</f>
        <v>0</v>
      </c>
      <c r="K924" s="221" t="s">
        <v>1</v>
      </c>
      <c r="L924" s="45"/>
      <c r="M924" s="226" t="s">
        <v>1</v>
      </c>
      <c r="N924" s="227" t="s">
        <v>38</v>
      </c>
      <c r="O924" s="92"/>
      <c r="P924" s="228">
        <f>O924*H924</f>
        <v>0</v>
      </c>
      <c r="Q924" s="228">
        <v>0</v>
      </c>
      <c r="R924" s="228">
        <f>Q924*H924</f>
        <v>0</v>
      </c>
      <c r="S924" s="228">
        <v>0</v>
      </c>
      <c r="T924" s="229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30" t="s">
        <v>143</v>
      </c>
      <c r="AT924" s="230" t="s">
        <v>139</v>
      </c>
      <c r="AU924" s="230" t="s">
        <v>144</v>
      </c>
      <c r="AY924" s="18" t="s">
        <v>134</v>
      </c>
      <c r="BE924" s="231">
        <f>IF(N924="základní",J924,0)</f>
        <v>0</v>
      </c>
      <c r="BF924" s="231">
        <f>IF(N924="snížená",J924,0)</f>
        <v>0</v>
      </c>
      <c r="BG924" s="231">
        <f>IF(N924="zákl. přenesená",J924,0)</f>
        <v>0</v>
      </c>
      <c r="BH924" s="231">
        <f>IF(N924="sníž. přenesená",J924,0)</f>
        <v>0</v>
      </c>
      <c r="BI924" s="231">
        <f>IF(N924="nulová",J924,0)</f>
        <v>0</v>
      </c>
      <c r="BJ924" s="18" t="s">
        <v>81</v>
      </c>
      <c r="BK924" s="231">
        <f>ROUND(I924*H924,2)</f>
        <v>0</v>
      </c>
      <c r="BL924" s="18" t="s">
        <v>143</v>
      </c>
      <c r="BM924" s="230" t="s">
        <v>1162</v>
      </c>
    </row>
    <row r="925" s="2" customFormat="1" ht="16.5" customHeight="1">
      <c r="A925" s="39"/>
      <c r="B925" s="40"/>
      <c r="C925" s="219" t="s">
        <v>840</v>
      </c>
      <c r="D925" s="219" t="s">
        <v>139</v>
      </c>
      <c r="E925" s="220" t="s">
        <v>1163</v>
      </c>
      <c r="F925" s="221" t="s">
        <v>1164</v>
      </c>
      <c r="G925" s="222" t="s">
        <v>150</v>
      </c>
      <c r="H925" s="223">
        <v>6</v>
      </c>
      <c r="I925" s="224"/>
      <c r="J925" s="225">
        <f>ROUND(I925*H925,2)</f>
        <v>0</v>
      </c>
      <c r="K925" s="221" t="s">
        <v>1</v>
      </c>
      <c r="L925" s="45"/>
      <c r="M925" s="226" t="s">
        <v>1</v>
      </c>
      <c r="N925" s="227" t="s">
        <v>38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</v>
      </c>
      <c r="T925" s="229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143</v>
      </c>
      <c r="AT925" s="230" t="s">
        <v>139</v>
      </c>
      <c r="AU925" s="230" t="s">
        <v>144</v>
      </c>
      <c r="AY925" s="18" t="s">
        <v>134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81</v>
      </c>
      <c r="BK925" s="231">
        <f>ROUND(I925*H925,2)</f>
        <v>0</v>
      </c>
      <c r="BL925" s="18" t="s">
        <v>143</v>
      </c>
      <c r="BM925" s="230" t="s">
        <v>1165</v>
      </c>
    </row>
    <row r="926" s="12" customFormat="1" ht="20.88" customHeight="1">
      <c r="A926" s="12"/>
      <c r="B926" s="203"/>
      <c r="C926" s="204"/>
      <c r="D926" s="205" t="s">
        <v>72</v>
      </c>
      <c r="E926" s="217" t="s">
        <v>343</v>
      </c>
      <c r="F926" s="217" t="s">
        <v>344</v>
      </c>
      <c r="G926" s="204"/>
      <c r="H926" s="204"/>
      <c r="I926" s="207"/>
      <c r="J926" s="218">
        <f>BK926</f>
        <v>0</v>
      </c>
      <c r="K926" s="204"/>
      <c r="L926" s="209"/>
      <c r="M926" s="210"/>
      <c r="N926" s="211"/>
      <c r="O926" s="211"/>
      <c r="P926" s="212">
        <f>SUM(P927:P1090)</f>
        <v>0</v>
      </c>
      <c r="Q926" s="211"/>
      <c r="R926" s="212">
        <f>SUM(R927:R1090)</f>
        <v>0</v>
      </c>
      <c r="S926" s="211"/>
      <c r="T926" s="213">
        <f>SUM(T927:T1090)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4" t="s">
        <v>81</v>
      </c>
      <c r="AT926" s="215" t="s">
        <v>72</v>
      </c>
      <c r="AU926" s="215" t="s">
        <v>83</v>
      </c>
      <c r="AY926" s="214" t="s">
        <v>134</v>
      </c>
      <c r="BK926" s="216">
        <f>SUM(BK927:BK1090)</f>
        <v>0</v>
      </c>
    </row>
    <row r="927" s="2" customFormat="1" ht="16.5" customHeight="1">
      <c r="A927" s="39"/>
      <c r="B927" s="40"/>
      <c r="C927" s="219" t="s">
        <v>1166</v>
      </c>
      <c r="D927" s="219" t="s">
        <v>139</v>
      </c>
      <c r="E927" s="220" t="s">
        <v>578</v>
      </c>
      <c r="F927" s="221" t="s">
        <v>579</v>
      </c>
      <c r="G927" s="222" t="s">
        <v>150</v>
      </c>
      <c r="H927" s="223">
        <v>22</v>
      </c>
      <c r="I927" s="224"/>
      <c r="J927" s="225">
        <f>ROUND(I927*H927,2)</f>
        <v>0</v>
      </c>
      <c r="K927" s="221" t="s">
        <v>1</v>
      </c>
      <c r="L927" s="45"/>
      <c r="M927" s="226" t="s">
        <v>1</v>
      </c>
      <c r="N927" s="227" t="s">
        <v>38</v>
      </c>
      <c r="O927" s="92"/>
      <c r="P927" s="228">
        <f>O927*H927</f>
        <v>0</v>
      </c>
      <c r="Q927" s="228">
        <v>0</v>
      </c>
      <c r="R927" s="228">
        <f>Q927*H927</f>
        <v>0</v>
      </c>
      <c r="S927" s="228">
        <v>0</v>
      </c>
      <c r="T927" s="229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30" t="s">
        <v>143</v>
      </c>
      <c r="AT927" s="230" t="s">
        <v>139</v>
      </c>
      <c r="AU927" s="230" t="s">
        <v>144</v>
      </c>
      <c r="AY927" s="18" t="s">
        <v>134</v>
      </c>
      <c r="BE927" s="231">
        <f>IF(N927="základní",J927,0)</f>
        <v>0</v>
      </c>
      <c r="BF927" s="231">
        <f>IF(N927="snížená",J927,0)</f>
        <v>0</v>
      </c>
      <c r="BG927" s="231">
        <f>IF(N927="zákl. přenesená",J927,0)</f>
        <v>0</v>
      </c>
      <c r="BH927" s="231">
        <f>IF(N927="sníž. přenesená",J927,0)</f>
        <v>0</v>
      </c>
      <c r="BI927" s="231">
        <f>IF(N927="nulová",J927,0)</f>
        <v>0</v>
      </c>
      <c r="BJ927" s="18" t="s">
        <v>81</v>
      </c>
      <c r="BK927" s="231">
        <f>ROUND(I927*H927,2)</f>
        <v>0</v>
      </c>
      <c r="BL927" s="18" t="s">
        <v>143</v>
      </c>
      <c r="BM927" s="230" t="s">
        <v>1167</v>
      </c>
    </row>
    <row r="928" s="2" customFormat="1">
      <c r="A928" s="39"/>
      <c r="B928" s="40"/>
      <c r="C928" s="41"/>
      <c r="D928" s="234" t="s">
        <v>192</v>
      </c>
      <c r="E928" s="41"/>
      <c r="F928" s="265" t="s">
        <v>581</v>
      </c>
      <c r="G928" s="41"/>
      <c r="H928" s="41"/>
      <c r="I928" s="266"/>
      <c r="J928" s="41"/>
      <c r="K928" s="41"/>
      <c r="L928" s="45"/>
      <c r="M928" s="267"/>
      <c r="N928" s="268"/>
      <c r="O928" s="92"/>
      <c r="P928" s="92"/>
      <c r="Q928" s="92"/>
      <c r="R928" s="92"/>
      <c r="S928" s="92"/>
      <c r="T928" s="93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T928" s="18" t="s">
        <v>192</v>
      </c>
      <c r="AU928" s="18" t="s">
        <v>144</v>
      </c>
    </row>
    <row r="929" s="2" customFormat="1" ht="16.5" customHeight="1">
      <c r="A929" s="39"/>
      <c r="B929" s="40"/>
      <c r="C929" s="255" t="s">
        <v>843</v>
      </c>
      <c r="D929" s="255" t="s">
        <v>188</v>
      </c>
      <c r="E929" s="256" t="s">
        <v>582</v>
      </c>
      <c r="F929" s="257" t="s">
        <v>583</v>
      </c>
      <c r="G929" s="258" t="s">
        <v>150</v>
      </c>
      <c r="H929" s="259">
        <v>22</v>
      </c>
      <c r="I929" s="260"/>
      <c r="J929" s="261">
        <f>ROUND(I929*H929,2)</f>
        <v>0</v>
      </c>
      <c r="K929" s="257" t="s">
        <v>1</v>
      </c>
      <c r="L929" s="262"/>
      <c r="M929" s="263" t="s">
        <v>1</v>
      </c>
      <c r="N929" s="264" t="s">
        <v>38</v>
      </c>
      <c r="O929" s="92"/>
      <c r="P929" s="228">
        <f>O929*H929</f>
        <v>0</v>
      </c>
      <c r="Q929" s="228">
        <v>0</v>
      </c>
      <c r="R929" s="228">
        <f>Q929*H929</f>
        <v>0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183</v>
      </c>
      <c r="AT929" s="230" t="s">
        <v>188</v>
      </c>
      <c r="AU929" s="230" t="s">
        <v>144</v>
      </c>
      <c r="AY929" s="18" t="s">
        <v>134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81</v>
      </c>
      <c r="BK929" s="231">
        <f>ROUND(I929*H929,2)</f>
        <v>0</v>
      </c>
      <c r="BL929" s="18" t="s">
        <v>143</v>
      </c>
      <c r="BM929" s="230" t="s">
        <v>1168</v>
      </c>
    </row>
    <row r="930" s="2" customFormat="1" ht="24.15" customHeight="1">
      <c r="A930" s="39"/>
      <c r="B930" s="40"/>
      <c r="C930" s="219" t="s">
        <v>1169</v>
      </c>
      <c r="D930" s="219" t="s">
        <v>139</v>
      </c>
      <c r="E930" s="220" t="s">
        <v>346</v>
      </c>
      <c r="F930" s="221" t="s">
        <v>347</v>
      </c>
      <c r="G930" s="222" t="s">
        <v>150</v>
      </c>
      <c r="H930" s="223">
        <v>94</v>
      </c>
      <c r="I930" s="224"/>
      <c r="J930" s="225">
        <f>ROUND(I930*H930,2)</f>
        <v>0</v>
      </c>
      <c r="K930" s="221" t="s">
        <v>1</v>
      </c>
      <c r="L930" s="45"/>
      <c r="M930" s="226" t="s">
        <v>1</v>
      </c>
      <c r="N930" s="227" t="s">
        <v>38</v>
      </c>
      <c r="O930" s="92"/>
      <c r="P930" s="228">
        <f>O930*H930</f>
        <v>0</v>
      </c>
      <c r="Q930" s="228">
        <v>0</v>
      </c>
      <c r="R930" s="228">
        <f>Q930*H930</f>
        <v>0</v>
      </c>
      <c r="S930" s="228">
        <v>0</v>
      </c>
      <c r="T930" s="229">
        <f>S930*H930</f>
        <v>0</v>
      </c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R930" s="230" t="s">
        <v>143</v>
      </c>
      <c r="AT930" s="230" t="s">
        <v>139</v>
      </c>
      <c r="AU930" s="230" t="s">
        <v>144</v>
      </c>
      <c r="AY930" s="18" t="s">
        <v>134</v>
      </c>
      <c r="BE930" s="231">
        <f>IF(N930="základní",J930,0)</f>
        <v>0</v>
      </c>
      <c r="BF930" s="231">
        <f>IF(N930="snížená",J930,0)</f>
        <v>0</v>
      </c>
      <c r="BG930" s="231">
        <f>IF(N930="zákl. přenesená",J930,0)</f>
        <v>0</v>
      </c>
      <c r="BH930" s="231">
        <f>IF(N930="sníž. přenesená",J930,0)</f>
        <v>0</v>
      </c>
      <c r="BI930" s="231">
        <f>IF(N930="nulová",J930,0)</f>
        <v>0</v>
      </c>
      <c r="BJ930" s="18" t="s">
        <v>81</v>
      </c>
      <c r="BK930" s="231">
        <f>ROUND(I930*H930,2)</f>
        <v>0</v>
      </c>
      <c r="BL930" s="18" t="s">
        <v>143</v>
      </c>
      <c r="BM930" s="230" t="s">
        <v>348</v>
      </c>
    </row>
    <row r="931" s="2" customFormat="1">
      <c r="A931" s="39"/>
      <c r="B931" s="40"/>
      <c r="C931" s="41"/>
      <c r="D931" s="234" t="s">
        <v>192</v>
      </c>
      <c r="E931" s="41"/>
      <c r="F931" s="265" t="s">
        <v>349</v>
      </c>
      <c r="G931" s="41"/>
      <c r="H931" s="41"/>
      <c r="I931" s="266"/>
      <c r="J931" s="41"/>
      <c r="K931" s="41"/>
      <c r="L931" s="45"/>
      <c r="M931" s="267"/>
      <c r="N931" s="268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192</v>
      </c>
      <c r="AU931" s="18" t="s">
        <v>144</v>
      </c>
    </row>
    <row r="932" s="2" customFormat="1" ht="21.75" customHeight="1">
      <c r="A932" s="39"/>
      <c r="B932" s="40"/>
      <c r="C932" s="255" t="s">
        <v>846</v>
      </c>
      <c r="D932" s="255" t="s">
        <v>188</v>
      </c>
      <c r="E932" s="256" t="s">
        <v>351</v>
      </c>
      <c r="F932" s="257" t="s">
        <v>352</v>
      </c>
      <c r="G932" s="258" t="s">
        <v>150</v>
      </c>
      <c r="H932" s="259">
        <v>94</v>
      </c>
      <c r="I932" s="260"/>
      <c r="J932" s="261">
        <f>ROUND(I932*H932,2)</f>
        <v>0</v>
      </c>
      <c r="K932" s="257" t="s">
        <v>1</v>
      </c>
      <c r="L932" s="262"/>
      <c r="M932" s="263" t="s">
        <v>1</v>
      </c>
      <c r="N932" s="264" t="s">
        <v>38</v>
      </c>
      <c r="O932" s="92"/>
      <c r="P932" s="228">
        <f>O932*H932</f>
        <v>0</v>
      </c>
      <c r="Q932" s="228">
        <v>0</v>
      </c>
      <c r="R932" s="228">
        <f>Q932*H932</f>
        <v>0</v>
      </c>
      <c r="S932" s="228">
        <v>0</v>
      </c>
      <c r="T932" s="229">
        <f>S932*H932</f>
        <v>0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30" t="s">
        <v>183</v>
      </c>
      <c r="AT932" s="230" t="s">
        <v>188</v>
      </c>
      <c r="AU932" s="230" t="s">
        <v>144</v>
      </c>
      <c r="AY932" s="18" t="s">
        <v>134</v>
      </c>
      <c r="BE932" s="231">
        <f>IF(N932="základní",J932,0)</f>
        <v>0</v>
      </c>
      <c r="BF932" s="231">
        <f>IF(N932="snížená",J932,0)</f>
        <v>0</v>
      </c>
      <c r="BG932" s="231">
        <f>IF(N932="zákl. přenesená",J932,0)</f>
        <v>0</v>
      </c>
      <c r="BH932" s="231">
        <f>IF(N932="sníž. přenesená",J932,0)</f>
        <v>0</v>
      </c>
      <c r="BI932" s="231">
        <f>IF(N932="nulová",J932,0)</f>
        <v>0</v>
      </c>
      <c r="BJ932" s="18" t="s">
        <v>81</v>
      </c>
      <c r="BK932" s="231">
        <f>ROUND(I932*H932,2)</f>
        <v>0</v>
      </c>
      <c r="BL932" s="18" t="s">
        <v>143</v>
      </c>
      <c r="BM932" s="230" t="s">
        <v>353</v>
      </c>
    </row>
    <row r="933" s="2" customFormat="1" ht="24.15" customHeight="1">
      <c r="A933" s="39"/>
      <c r="B933" s="40"/>
      <c r="C933" s="219" t="s">
        <v>1170</v>
      </c>
      <c r="D933" s="219" t="s">
        <v>139</v>
      </c>
      <c r="E933" s="220" t="s">
        <v>1171</v>
      </c>
      <c r="F933" s="221" t="s">
        <v>1172</v>
      </c>
      <c r="G933" s="222" t="s">
        <v>150</v>
      </c>
      <c r="H933" s="223">
        <v>5</v>
      </c>
      <c r="I933" s="224"/>
      <c r="J933" s="225">
        <f>ROUND(I933*H933,2)</f>
        <v>0</v>
      </c>
      <c r="K933" s="221" t="s">
        <v>1</v>
      </c>
      <c r="L933" s="45"/>
      <c r="M933" s="226" t="s">
        <v>1</v>
      </c>
      <c r="N933" s="227" t="s">
        <v>38</v>
      </c>
      <c r="O933" s="92"/>
      <c r="P933" s="228">
        <f>O933*H933</f>
        <v>0</v>
      </c>
      <c r="Q933" s="228">
        <v>0</v>
      </c>
      <c r="R933" s="228">
        <f>Q933*H933</f>
        <v>0</v>
      </c>
      <c r="S933" s="228">
        <v>0</v>
      </c>
      <c r="T933" s="229">
        <f>S933*H933</f>
        <v>0</v>
      </c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R933" s="230" t="s">
        <v>143</v>
      </c>
      <c r="AT933" s="230" t="s">
        <v>139</v>
      </c>
      <c r="AU933" s="230" t="s">
        <v>144</v>
      </c>
      <c r="AY933" s="18" t="s">
        <v>134</v>
      </c>
      <c r="BE933" s="231">
        <f>IF(N933="základní",J933,0)</f>
        <v>0</v>
      </c>
      <c r="BF933" s="231">
        <f>IF(N933="snížená",J933,0)</f>
        <v>0</v>
      </c>
      <c r="BG933" s="231">
        <f>IF(N933="zákl. přenesená",J933,0)</f>
        <v>0</v>
      </c>
      <c r="BH933" s="231">
        <f>IF(N933="sníž. přenesená",J933,0)</f>
        <v>0</v>
      </c>
      <c r="BI933" s="231">
        <f>IF(N933="nulová",J933,0)</f>
        <v>0</v>
      </c>
      <c r="BJ933" s="18" t="s">
        <v>81</v>
      </c>
      <c r="BK933" s="231">
        <f>ROUND(I933*H933,2)</f>
        <v>0</v>
      </c>
      <c r="BL933" s="18" t="s">
        <v>143</v>
      </c>
      <c r="BM933" s="230" t="s">
        <v>1173</v>
      </c>
    </row>
    <row r="934" s="2" customFormat="1">
      <c r="A934" s="39"/>
      <c r="B934" s="40"/>
      <c r="C934" s="41"/>
      <c r="D934" s="234" t="s">
        <v>192</v>
      </c>
      <c r="E934" s="41"/>
      <c r="F934" s="265" t="s">
        <v>1174</v>
      </c>
      <c r="G934" s="41"/>
      <c r="H934" s="41"/>
      <c r="I934" s="266"/>
      <c r="J934" s="41"/>
      <c r="K934" s="41"/>
      <c r="L934" s="45"/>
      <c r="M934" s="267"/>
      <c r="N934" s="268"/>
      <c r="O934" s="92"/>
      <c r="P934" s="92"/>
      <c r="Q934" s="92"/>
      <c r="R934" s="92"/>
      <c r="S934" s="92"/>
      <c r="T934" s="93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T934" s="18" t="s">
        <v>192</v>
      </c>
      <c r="AU934" s="18" t="s">
        <v>144</v>
      </c>
    </row>
    <row r="935" s="2" customFormat="1" ht="21.75" customHeight="1">
      <c r="A935" s="39"/>
      <c r="B935" s="40"/>
      <c r="C935" s="255" t="s">
        <v>848</v>
      </c>
      <c r="D935" s="255" t="s">
        <v>188</v>
      </c>
      <c r="E935" s="256" t="s">
        <v>1175</v>
      </c>
      <c r="F935" s="257" t="s">
        <v>1176</v>
      </c>
      <c r="G935" s="258" t="s">
        <v>150</v>
      </c>
      <c r="H935" s="259">
        <v>5</v>
      </c>
      <c r="I935" s="260"/>
      <c r="J935" s="261">
        <f>ROUND(I935*H935,2)</f>
        <v>0</v>
      </c>
      <c r="K935" s="257" t="s">
        <v>1</v>
      </c>
      <c r="L935" s="262"/>
      <c r="M935" s="263" t="s">
        <v>1</v>
      </c>
      <c r="N935" s="264" t="s">
        <v>38</v>
      </c>
      <c r="O935" s="92"/>
      <c r="P935" s="228">
        <f>O935*H935</f>
        <v>0</v>
      </c>
      <c r="Q935" s="228">
        <v>0</v>
      </c>
      <c r="R935" s="228">
        <f>Q935*H935</f>
        <v>0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183</v>
      </c>
      <c r="AT935" s="230" t="s">
        <v>188</v>
      </c>
      <c r="AU935" s="230" t="s">
        <v>144</v>
      </c>
      <c r="AY935" s="18" t="s">
        <v>134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81</v>
      </c>
      <c r="BK935" s="231">
        <f>ROUND(I935*H935,2)</f>
        <v>0</v>
      </c>
      <c r="BL935" s="18" t="s">
        <v>143</v>
      </c>
      <c r="BM935" s="230" t="s">
        <v>1177</v>
      </c>
    </row>
    <row r="936" s="2" customFormat="1" ht="16.5" customHeight="1">
      <c r="A936" s="39"/>
      <c r="B936" s="40"/>
      <c r="C936" s="219" t="s">
        <v>1178</v>
      </c>
      <c r="D936" s="219" t="s">
        <v>139</v>
      </c>
      <c r="E936" s="220" t="s">
        <v>1179</v>
      </c>
      <c r="F936" s="221" t="s">
        <v>1180</v>
      </c>
      <c r="G936" s="222" t="s">
        <v>150</v>
      </c>
      <c r="H936" s="223">
        <v>5</v>
      </c>
      <c r="I936" s="224"/>
      <c r="J936" s="225">
        <f>ROUND(I936*H936,2)</f>
        <v>0</v>
      </c>
      <c r="K936" s="221" t="s">
        <v>1</v>
      </c>
      <c r="L936" s="45"/>
      <c r="M936" s="226" t="s">
        <v>1</v>
      </c>
      <c r="N936" s="227" t="s">
        <v>38</v>
      </c>
      <c r="O936" s="92"/>
      <c r="P936" s="228">
        <f>O936*H936</f>
        <v>0</v>
      </c>
      <c r="Q936" s="228">
        <v>0</v>
      </c>
      <c r="R936" s="228">
        <f>Q936*H936</f>
        <v>0</v>
      </c>
      <c r="S936" s="228">
        <v>0</v>
      </c>
      <c r="T936" s="229">
        <f>S936*H936</f>
        <v>0</v>
      </c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R936" s="230" t="s">
        <v>143</v>
      </c>
      <c r="AT936" s="230" t="s">
        <v>139</v>
      </c>
      <c r="AU936" s="230" t="s">
        <v>144</v>
      </c>
      <c r="AY936" s="18" t="s">
        <v>134</v>
      </c>
      <c r="BE936" s="231">
        <f>IF(N936="základní",J936,0)</f>
        <v>0</v>
      </c>
      <c r="BF936" s="231">
        <f>IF(N936="snížená",J936,0)</f>
        <v>0</v>
      </c>
      <c r="BG936" s="231">
        <f>IF(N936="zákl. přenesená",J936,0)</f>
        <v>0</v>
      </c>
      <c r="BH936" s="231">
        <f>IF(N936="sníž. přenesená",J936,0)</f>
        <v>0</v>
      </c>
      <c r="BI936" s="231">
        <f>IF(N936="nulová",J936,0)</f>
        <v>0</v>
      </c>
      <c r="BJ936" s="18" t="s">
        <v>81</v>
      </c>
      <c r="BK936" s="231">
        <f>ROUND(I936*H936,2)</f>
        <v>0</v>
      </c>
      <c r="BL936" s="18" t="s">
        <v>143</v>
      </c>
      <c r="BM936" s="230" t="s">
        <v>1181</v>
      </c>
    </row>
    <row r="937" s="2" customFormat="1">
      <c r="A937" s="39"/>
      <c r="B937" s="40"/>
      <c r="C937" s="41"/>
      <c r="D937" s="234" t="s">
        <v>192</v>
      </c>
      <c r="E937" s="41"/>
      <c r="F937" s="265" t="s">
        <v>1182</v>
      </c>
      <c r="G937" s="41"/>
      <c r="H937" s="41"/>
      <c r="I937" s="266"/>
      <c r="J937" s="41"/>
      <c r="K937" s="41"/>
      <c r="L937" s="45"/>
      <c r="M937" s="267"/>
      <c r="N937" s="268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192</v>
      </c>
      <c r="AU937" s="18" t="s">
        <v>144</v>
      </c>
    </row>
    <row r="938" s="2" customFormat="1" ht="16.5" customHeight="1">
      <c r="A938" s="39"/>
      <c r="B938" s="40"/>
      <c r="C938" s="255" t="s">
        <v>849</v>
      </c>
      <c r="D938" s="255" t="s">
        <v>188</v>
      </c>
      <c r="E938" s="256" t="s">
        <v>1183</v>
      </c>
      <c r="F938" s="257" t="s">
        <v>1184</v>
      </c>
      <c r="G938" s="258" t="s">
        <v>150</v>
      </c>
      <c r="H938" s="259">
        <v>5</v>
      </c>
      <c r="I938" s="260"/>
      <c r="J938" s="261">
        <f>ROUND(I938*H938,2)</f>
        <v>0</v>
      </c>
      <c r="K938" s="257" t="s">
        <v>1</v>
      </c>
      <c r="L938" s="262"/>
      <c r="M938" s="263" t="s">
        <v>1</v>
      </c>
      <c r="N938" s="264" t="s">
        <v>38</v>
      </c>
      <c r="O938" s="92"/>
      <c r="P938" s="228">
        <f>O938*H938</f>
        <v>0</v>
      </c>
      <c r="Q938" s="228">
        <v>0</v>
      </c>
      <c r="R938" s="228">
        <f>Q938*H938</f>
        <v>0</v>
      </c>
      <c r="S938" s="228">
        <v>0</v>
      </c>
      <c r="T938" s="229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30" t="s">
        <v>183</v>
      </c>
      <c r="AT938" s="230" t="s">
        <v>188</v>
      </c>
      <c r="AU938" s="230" t="s">
        <v>144</v>
      </c>
      <c r="AY938" s="18" t="s">
        <v>134</v>
      </c>
      <c r="BE938" s="231">
        <f>IF(N938="základní",J938,0)</f>
        <v>0</v>
      </c>
      <c r="BF938" s="231">
        <f>IF(N938="snížená",J938,0)</f>
        <v>0</v>
      </c>
      <c r="BG938" s="231">
        <f>IF(N938="zákl. přenesená",J938,0)</f>
        <v>0</v>
      </c>
      <c r="BH938" s="231">
        <f>IF(N938="sníž. přenesená",J938,0)</f>
        <v>0</v>
      </c>
      <c r="BI938" s="231">
        <f>IF(N938="nulová",J938,0)</f>
        <v>0</v>
      </c>
      <c r="BJ938" s="18" t="s">
        <v>81</v>
      </c>
      <c r="BK938" s="231">
        <f>ROUND(I938*H938,2)</f>
        <v>0</v>
      </c>
      <c r="BL938" s="18" t="s">
        <v>143</v>
      </c>
      <c r="BM938" s="230" t="s">
        <v>1185</v>
      </c>
    </row>
    <row r="939" s="2" customFormat="1" ht="21.75" customHeight="1">
      <c r="A939" s="39"/>
      <c r="B939" s="40"/>
      <c r="C939" s="219" t="s">
        <v>1186</v>
      </c>
      <c r="D939" s="219" t="s">
        <v>139</v>
      </c>
      <c r="E939" s="220" t="s">
        <v>1187</v>
      </c>
      <c r="F939" s="221" t="s">
        <v>1188</v>
      </c>
      <c r="G939" s="222" t="s">
        <v>150</v>
      </c>
      <c r="H939" s="223">
        <v>9</v>
      </c>
      <c r="I939" s="224"/>
      <c r="J939" s="225">
        <f>ROUND(I939*H939,2)</f>
        <v>0</v>
      </c>
      <c r="K939" s="221" t="s">
        <v>1</v>
      </c>
      <c r="L939" s="45"/>
      <c r="M939" s="226" t="s">
        <v>1</v>
      </c>
      <c r="N939" s="227" t="s">
        <v>38</v>
      </c>
      <c r="O939" s="92"/>
      <c r="P939" s="228">
        <f>O939*H939</f>
        <v>0</v>
      </c>
      <c r="Q939" s="228">
        <v>0</v>
      </c>
      <c r="R939" s="228">
        <f>Q939*H939</f>
        <v>0</v>
      </c>
      <c r="S939" s="228">
        <v>0</v>
      </c>
      <c r="T939" s="229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30" t="s">
        <v>143</v>
      </c>
      <c r="AT939" s="230" t="s">
        <v>139</v>
      </c>
      <c r="AU939" s="230" t="s">
        <v>144</v>
      </c>
      <c r="AY939" s="18" t="s">
        <v>134</v>
      </c>
      <c r="BE939" s="231">
        <f>IF(N939="základní",J939,0)</f>
        <v>0</v>
      </c>
      <c r="BF939" s="231">
        <f>IF(N939="snížená",J939,0)</f>
        <v>0</v>
      </c>
      <c r="BG939" s="231">
        <f>IF(N939="zákl. přenesená",J939,0)</f>
        <v>0</v>
      </c>
      <c r="BH939" s="231">
        <f>IF(N939="sníž. přenesená",J939,0)</f>
        <v>0</v>
      </c>
      <c r="BI939" s="231">
        <f>IF(N939="nulová",J939,0)</f>
        <v>0</v>
      </c>
      <c r="BJ939" s="18" t="s">
        <v>81</v>
      </c>
      <c r="BK939" s="231">
        <f>ROUND(I939*H939,2)</f>
        <v>0</v>
      </c>
      <c r="BL939" s="18" t="s">
        <v>143</v>
      </c>
      <c r="BM939" s="230" t="s">
        <v>1189</v>
      </c>
    </row>
    <row r="940" s="2" customFormat="1" ht="16.5" customHeight="1">
      <c r="A940" s="39"/>
      <c r="B940" s="40"/>
      <c r="C940" s="255" t="s">
        <v>853</v>
      </c>
      <c r="D940" s="255" t="s">
        <v>188</v>
      </c>
      <c r="E940" s="256" t="s">
        <v>1190</v>
      </c>
      <c r="F940" s="257" t="s">
        <v>1191</v>
      </c>
      <c r="G940" s="258" t="s">
        <v>150</v>
      </c>
      <c r="H940" s="259">
        <v>9</v>
      </c>
      <c r="I940" s="260"/>
      <c r="J940" s="261">
        <f>ROUND(I940*H940,2)</f>
        <v>0</v>
      </c>
      <c r="K940" s="257" t="s">
        <v>1</v>
      </c>
      <c r="L940" s="262"/>
      <c r="M940" s="263" t="s">
        <v>1</v>
      </c>
      <c r="N940" s="264" t="s">
        <v>38</v>
      </c>
      <c r="O940" s="92"/>
      <c r="P940" s="228">
        <f>O940*H940</f>
        <v>0</v>
      </c>
      <c r="Q940" s="228">
        <v>0</v>
      </c>
      <c r="R940" s="228">
        <f>Q940*H940</f>
        <v>0</v>
      </c>
      <c r="S940" s="228">
        <v>0</v>
      </c>
      <c r="T940" s="229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0" t="s">
        <v>183</v>
      </c>
      <c r="AT940" s="230" t="s">
        <v>188</v>
      </c>
      <c r="AU940" s="230" t="s">
        <v>144</v>
      </c>
      <c r="AY940" s="18" t="s">
        <v>134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8" t="s">
        <v>81</v>
      </c>
      <c r="BK940" s="231">
        <f>ROUND(I940*H940,2)</f>
        <v>0</v>
      </c>
      <c r="BL940" s="18" t="s">
        <v>143</v>
      </c>
      <c r="BM940" s="230" t="s">
        <v>1192</v>
      </c>
    </row>
    <row r="941" s="2" customFormat="1" ht="16.5" customHeight="1">
      <c r="A941" s="39"/>
      <c r="B941" s="40"/>
      <c r="C941" s="219" t="s">
        <v>1193</v>
      </c>
      <c r="D941" s="219" t="s">
        <v>139</v>
      </c>
      <c r="E941" s="220" t="s">
        <v>1194</v>
      </c>
      <c r="F941" s="221" t="s">
        <v>1195</v>
      </c>
      <c r="G941" s="222" t="s">
        <v>150</v>
      </c>
      <c r="H941" s="223">
        <v>5</v>
      </c>
      <c r="I941" s="224"/>
      <c r="J941" s="225">
        <f>ROUND(I941*H941,2)</f>
        <v>0</v>
      </c>
      <c r="K941" s="221" t="s">
        <v>1</v>
      </c>
      <c r="L941" s="45"/>
      <c r="M941" s="226" t="s">
        <v>1</v>
      </c>
      <c r="N941" s="227" t="s">
        <v>38</v>
      </c>
      <c r="O941" s="92"/>
      <c r="P941" s="228">
        <f>O941*H941</f>
        <v>0</v>
      </c>
      <c r="Q941" s="228">
        <v>0</v>
      </c>
      <c r="R941" s="228">
        <f>Q941*H941</f>
        <v>0</v>
      </c>
      <c r="S941" s="228">
        <v>0</v>
      </c>
      <c r="T941" s="229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30" t="s">
        <v>143</v>
      </c>
      <c r="AT941" s="230" t="s">
        <v>139</v>
      </c>
      <c r="AU941" s="230" t="s">
        <v>144</v>
      </c>
      <c r="AY941" s="18" t="s">
        <v>134</v>
      </c>
      <c r="BE941" s="231">
        <f>IF(N941="základní",J941,0)</f>
        <v>0</v>
      </c>
      <c r="BF941" s="231">
        <f>IF(N941="snížená",J941,0)</f>
        <v>0</v>
      </c>
      <c r="BG941" s="231">
        <f>IF(N941="zákl. přenesená",J941,0)</f>
        <v>0</v>
      </c>
      <c r="BH941" s="231">
        <f>IF(N941="sníž. přenesená",J941,0)</f>
        <v>0</v>
      </c>
      <c r="BI941" s="231">
        <f>IF(N941="nulová",J941,0)</f>
        <v>0</v>
      </c>
      <c r="BJ941" s="18" t="s">
        <v>81</v>
      </c>
      <c r="BK941" s="231">
        <f>ROUND(I941*H941,2)</f>
        <v>0</v>
      </c>
      <c r="BL941" s="18" t="s">
        <v>143</v>
      </c>
      <c r="BM941" s="230" t="s">
        <v>1196</v>
      </c>
    </row>
    <row r="942" s="2" customFormat="1" ht="16.5" customHeight="1">
      <c r="A942" s="39"/>
      <c r="B942" s="40"/>
      <c r="C942" s="255" t="s">
        <v>854</v>
      </c>
      <c r="D942" s="255" t="s">
        <v>188</v>
      </c>
      <c r="E942" s="256" t="s">
        <v>1197</v>
      </c>
      <c r="F942" s="257" t="s">
        <v>1198</v>
      </c>
      <c r="G942" s="258" t="s">
        <v>150</v>
      </c>
      <c r="H942" s="259">
        <v>5</v>
      </c>
      <c r="I942" s="260"/>
      <c r="J942" s="261">
        <f>ROUND(I942*H942,2)</f>
        <v>0</v>
      </c>
      <c r="K942" s="257" t="s">
        <v>1</v>
      </c>
      <c r="L942" s="262"/>
      <c r="M942" s="263" t="s">
        <v>1</v>
      </c>
      <c r="N942" s="264" t="s">
        <v>38</v>
      </c>
      <c r="O942" s="92"/>
      <c r="P942" s="228">
        <f>O942*H942</f>
        <v>0</v>
      </c>
      <c r="Q942" s="228">
        <v>0</v>
      </c>
      <c r="R942" s="228">
        <f>Q942*H942</f>
        <v>0</v>
      </c>
      <c r="S942" s="228">
        <v>0</v>
      </c>
      <c r="T942" s="229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0" t="s">
        <v>183</v>
      </c>
      <c r="AT942" s="230" t="s">
        <v>188</v>
      </c>
      <c r="AU942" s="230" t="s">
        <v>144</v>
      </c>
      <c r="AY942" s="18" t="s">
        <v>134</v>
      </c>
      <c r="BE942" s="231">
        <f>IF(N942="základní",J942,0)</f>
        <v>0</v>
      </c>
      <c r="BF942" s="231">
        <f>IF(N942="snížená",J942,0)</f>
        <v>0</v>
      </c>
      <c r="BG942" s="231">
        <f>IF(N942="zákl. přenesená",J942,0)</f>
        <v>0</v>
      </c>
      <c r="BH942" s="231">
        <f>IF(N942="sníž. přenesená",J942,0)</f>
        <v>0</v>
      </c>
      <c r="BI942" s="231">
        <f>IF(N942="nulová",J942,0)</f>
        <v>0</v>
      </c>
      <c r="BJ942" s="18" t="s">
        <v>81</v>
      </c>
      <c r="BK942" s="231">
        <f>ROUND(I942*H942,2)</f>
        <v>0</v>
      </c>
      <c r="BL942" s="18" t="s">
        <v>143</v>
      </c>
      <c r="BM942" s="230" t="s">
        <v>1199</v>
      </c>
    </row>
    <row r="943" s="2" customFormat="1" ht="24.15" customHeight="1">
      <c r="A943" s="39"/>
      <c r="B943" s="40"/>
      <c r="C943" s="219" t="s">
        <v>1200</v>
      </c>
      <c r="D943" s="219" t="s">
        <v>139</v>
      </c>
      <c r="E943" s="220" t="s">
        <v>740</v>
      </c>
      <c r="F943" s="221" t="s">
        <v>741</v>
      </c>
      <c r="G943" s="222" t="s">
        <v>150</v>
      </c>
      <c r="H943" s="223">
        <v>18</v>
      </c>
      <c r="I943" s="224"/>
      <c r="J943" s="225">
        <f>ROUND(I943*H943,2)</f>
        <v>0</v>
      </c>
      <c r="K943" s="221" t="s">
        <v>1</v>
      </c>
      <c r="L943" s="45"/>
      <c r="M943" s="226" t="s">
        <v>1</v>
      </c>
      <c r="N943" s="227" t="s">
        <v>38</v>
      </c>
      <c r="O943" s="92"/>
      <c r="P943" s="228">
        <f>O943*H943</f>
        <v>0</v>
      </c>
      <c r="Q943" s="228">
        <v>0</v>
      </c>
      <c r="R943" s="228">
        <f>Q943*H943</f>
        <v>0</v>
      </c>
      <c r="S943" s="228">
        <v>0</v>
      </c>
      <c r="T943" s="229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0" t="s">
        <v>143</v>
      </c>
      <c r="AT943" s="230" t="s">
        <v>139</v>
      </c>
      <c r="AU943" s="230" t="s">
        <v>144</v>
      </c>
      <c r="AY943" s="18" t="s">
        <v>134</v>
      </c>
      <c r="BE943" s="231">
        <f>IF(N943="základní",J943,0)</f>
        <v>0</v>
      </c>
      <c r="BF943" s="231">
        <f>IF(N943="snížená",J943,0)</f>
        <v>0</v>
      </c>
      <c r="BG943" s="231">
        <f>IF(N943="zákl. přenesená",J943,0)</f>
        <v>0</v>
      </c>
      <c r="BH943" s="231">
        <f>IF(N943="sníž. přenesená",J943,0)</f>
        <v>0</v>
      </c>
      <c r="BI943" s="231">
        <f>IF(N943="nulová",J943,0)</f>
        <v>0</v>
      </c>
      <c r="BJ943" s="18" t="s">
        <v>81</v>
      </c>
      <c r="BK943" s="231">
        <f>ROUND(I943*H943,2)</f>
        <v>0</v>
      </c>
      <c r="BL943" s="18" t="s">
        <v>143</v>
      </c>
      <c r="BM943" s="230" t="s">
        <v>1201</v>
      </c>
    </row>
    <row r="944" s="2" customFormat="1">
      <c r="A944" s="39"/>
      <c r="B944" s="40"/>
      <c r="C944" s="41"/>
      <c r="D944" s="234" t="s">
        <v>192</v>
      </c>
      <c r="E944" s="41"/>
      <c r="F944" s="265" t="s">
        <v>743</v>
      </c>
      <c r="G944" s="41"/>
      <c r="H944" s="41"/>
      <c r="I944" s="266"/>
      <c r="J944" s="41"/>
      <c r="K944" s="41"/>
      <c r="L944" s="45"/>
      <c r="M944" s="267"/>
      <c r="N944" s="268"/>
      <c r="O944" s="92"/>
      <c r="P944" s="92"/>
      <c r="Q944" s="92"/>
      <c r="R944" s="92"/>
      <c r="S944" s="92"/>
      <c r="T944" s="93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T944" s="18" t="s">
        <v>192</v>
      </c>
      <c r="AU944" s="18" t="s">
        <v>144</v>
      </c>
    </row>
    <row r="945" s="2" customFormat="1" ht="21.75" customHeight="1">
      <c r="A945" s="39"/>
      <c r="B945" s="40"/>
      <c r="C945" s="255" t="s">
        <v>856</v>
      </c>
      <c r="D945" s="255" t="s">
        <v>188</v>
      </c>
      <c r="E945" s="256" t="s">
        <v>744</v>
      </c>
      <c r="F945" s="257" t="s">
        <v>745</v>
      </c>
      <c r="G945" s="258" t="s">
        <v>150</v>
      </c>
      <c r="H945" s="259">
        <v>18</v>
      </c>
      <c r="I945" s="260"/>
      <c r="J945" s="261">
        <f>ROUND(I945*H945,2)</f>
        <v>0</v>
      </c>
      <c r="K945" s="257" t="s">
        <v>1</v>
      </c>
      <c r="L945" s="262"/>
      <c r="M945" s="263" t="s">
        <v>1</v>
      </c>
      <c r="N945" s="264" t="s">
        <v>38</v>
      </c>
      <c r="O945" s="92"/>
      <c r="P945" s="228">
        <f>O945*H945</f>
        <v>0</v>
      </c>
      <c r="Q945" s="228">
        <v>0</v>
      </c>
      <c r="R945" s="228">
        <f>Q945*H945</f>
        <v>0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183</v>
      </c>
      <c r="AT945" s="230" t="s">
        <v>188</v>
      </c>
      <c r="AU945" s="230" t="s">
        <v>144</v>
      </c>
      <c r="AY945" s="18" t="s">
        <v>134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81</v>
      </c>
      <c r="BK945" s="231">
        <f>ROUND(I945*H945,2)</f>
        <v>0</v>
      </c>
      <c r="BL945" s="18" t="s">
        <v>143</v>
      </c>
      <c r="BM945" s="230" t="s">
        <v>1202</v>
      </c>
    </row>
    <row r="946" s="2" customFormat="1" ht="21.75" customHeight="1">
      <c r="A946" s="39"/>
      <c r="B946" s="40"/>
      <c r="C946" s="219" t="s">
        <v>1203</v>
      </c>
      <c r="D946" s="219" t="s">
        <v>139</v>
      </c>
      <c r="E946" s="220" t="s">
        <v>611</v>
      </c>
      <c r="F946" s="221" t="s">
        <v>612</v>
      </c>
      <c r="G946" s="222" t="s">
        <v>150</v>
      </c>
      <c r="H946" s="223">
        <v>17</v>
      </c>
      <c r="I946" s="224"/>
      <c r="J946" s="225">
        <f>ROUND(I946*H946,2)</f>
        <v>0</v>
      </c>
      <c r="K946" s="221" t="s">
        <v>1</v>
      </c>
      <c r="L946" s="45"/>
      <c r="M946" s="226" t="s">
        <v>1</v>
      </c>
      <c r="N946" s="227" t="s">
        <v>38</v>
      </c>
      <c r="O946" s="92"/>
      <c r="P946" s="228">
        <f>O946*H946</f>
        <v>0</v>
      </c>
      <c r="Q946" s="228">
        <v>0</v>
      </c>
      <c r="R946" s="228">
        <f>Q946*H946</f>
        <v>0</v>
      </c>
      <c r="S946" s="228">
        <v>0</v>
      </c>
      <c r="T946" s="229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0" t="s">
        <v>143</v>
      </c>
      <c r="AT946" s="230" t="s">
        <v>139</v>
      </c>
      <c r="AU946" s="230" t="s">
        <v>144</v>
      </c>
      <c r="AY946" s="18" t="s">
        <v>134</v>
      </c>
      <c r="BE946" s="231">
        <f>IF(N946="základní",J946,0)</f>
        <v>0</v>
      </c>
      <c r="BF946" s="231">
        <f>IF(N946="snížená",J946,0)</f>
        <v>0</v>
      </c>
      <c r="BG946" s="231">
        <f>IF(N946="zákl. přenesená",J946,0)</f>
        <v>0</v>
      </c>
      <c r="BH946" s="231">
        <f>IF(N946="sníž. přenesená",J946,0)</f>
        <v>0</v>
      </c>
      <c r="BI946" s="231">
        <f>IF(N946="nulová",J946,0)</f>
        <v>0</v>
      </c>
      <c r="BJ946" s="18" t="s">
        <v>81</v>
      </c>
      <c r="BK946" s="231">
        <f>ROUND(I946*H946,2)</f>
        <v>0</v>
      </c>
      <c r="BL946" s="18" t="s">
        <v>143</v>
      </c>
      <c r="BM946" s="230" t="s">
        <v>1204</v>
      </c>
    </row>
    <row r="947" s="2" customFormat="1">
      <c r="A947" s="39"/>
      <c r="B947" s="40"/>
      <c r="C947" s="41"/>
      <c r="D947" s="234" t="s">
        <v>192</v>
      </c>
      <c r="E947" s="41"/>
      <c r="F947" s="265" t="s">
        <v>614</v>
      </c>
      <c r="G947" s="41"/>
      <c r="H947" s="41"/>
      <c r="I947" s="266"/>
      <c r="J947" s="41"/>
      <c r="K947" s="41"/>
      <c r="L947" s="45"/>
      <c r="M947" s="267"/>
      <c r="N947" s="268"/>
      <c r="O947" s="92"/>
      <c r="P947" s="92"/>
      <c r="Q947" s="92"/>
      <c r="R947" s="92"/>
      <c r="S947" s="92"/>
      <c r="T947" s="93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192</v>
      </c>
      <c r="AU947" s="18" t="s">
        <v>144</v>
      </c>
    </row>
    <row r="948" s="2" customFormat="1" ht="16.5" customHeight="1">
      <c r="A948" s="39"/>
      <c r="B948" s="40"/>
      <c r="C948" s="255" t="s">
        <v>857</v>
      </c>
      <c r="D948" s="255" t="s">
        <v>188</v>
      </c>
      <c r="E948" s="256" t="s">
        <v>615</v>
      </c>
      <c r="F948" s="257" t="s">
        <v>616</v>
      </c>
      <c r="G948" s="258" t="s">
        <v>150</v>
      </c>
      <c r="H948" s="259">
        <v>17</v>
      </c>
      <c r="I948" s="260"/>
      <c r="J948" s="261">
        <f>ROUND(I948*H948,2)</f>
        <v>0</v>
      </c>
      <c r="K948" s="257" t="s">
        <v>1</v>
      </c>
      <c r="L948" s="262"/>
      <c r="M948" s="263" t="s">
        <v>1</v>
      </c>
      <c r="N948" s="264" t="s">
        <v>38</v>
      </c>
      <c r="O948" s="92"/>
      <c r="P948" s="228">
        <f>O948*H948</f>
        <v>0</v>
      </c>
      <c r="Q948" s="228">
        <v>0</v>
      </c>
      <c r="R948" s="228">
        <f>Q948*H948</f>
        <v>0</v>
      </c>
      <c r="S948" s="228">
        <v>0</v>
      </c>
      <c r="T948" s="229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0" t="s">
        <v>183</v>
      </c>
      <c r="AT948" s="230" t="s">
        <v>188</v>
      </c>
      <c r="AU948" s="230" t="s">
        <v>144</v>
      </c>
      <c r="AY948" s="18" t="s">
        <v>134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18" t="s">
        <v>81</v>
      </c>
      <c r="BK948" s="231">
        <f>ROUND(I948*H948,2)</f>
        <v>0</v>
      </c>
      <c r="BL948" s="18" t="s">
        <v>143</v>
      </c>
      <c r="BM948" s="230" t="s">
        <v>1205</v>
      </c>
    </row>
    <row r="949" s="2" customFormat="1" ht="16.5" customHeight="1">
      <c r="A949" s="39"/>
      <c r="B949" s="40"/>
      <c r="C949" s="219" t="s">
        <v>1206</v>
      </c>
      <c r="D949" s="219" t="s">
        <v>139</v>
      </c>
      <c r="E949" s="220" t="s">
        <v>593</v>
      </c>
      <c r="F949" s="221" t="s">
        <v>594</v>
      </c>
      <c r="G949" s="222" t="s">
        <v>142</v>
      </c>
      <c r="H949" s="223">
        <v>741.39999999999998</v>
      </c>
      <c r="I949" s="224"/>
      <c r="J949" s="225">
        <f>ROUND(I949*H949,2)</f>
        <v>0</v>
      </c>
      <c r="K949" s="221" t="s">
        <v>1</v>
      </c>
      <c r="L949" s="45"/>
      <c r="M949" s="226" t="s">
        <v>1</v>
      </c>
      <c r="N949" s="227" t="s">
        <v>38</v>
      </c>
      <c r="O949" s="92"/>
      <c r="P949" s="228">
        <f>O949*H949</f>
        <v>0</v>
      </c>
      <c r="Q949" s="228">
        <v>0</v>
      </c>
      <c r="R949" s="228">
        <f>Q949*H949</f>
        <v>0</v>
      </c>
      <c r="S949" s="228">
        <v>0</v>
      </c>
      <c r="T949" s="229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0" t="s">
        <v>143</v>
      </c>
      <c r="AT949" s="230" t="s">
        <v>139</v>
      </c>
      <c r="AU949" s="230" t="s">
        <v>144</v>
      </c>
      <c r="AY949" s="18" t="s">
        <v>134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18" t="s">
        <v>81</v>
      </c>
      <c r="BK949" s="231">
        <f>ROUND(I949*H949,2)</f>
        <v>0</v>
      </c>
      <c r="BL949" s="18" t="s">
        <v>143</v>
      </c>
      <c r="BM949" s="230" t="s">
        <v>1207</v>
      </c>
    </row>
    <row r="950" s="2" customFormat="1">
      <c r="A950" s="39"/>
      <c r="B950" s="40"/>
      <c r="C950" s="41"/>
      <c r="D950" s="234" t="s">
        <v>192</v>
      </c>
      <c r="E950" s="41"/>
      <c r="F950" s="265" t="s">
        <v>596</v>
      </c>
      <c r="G950" s="41"/>
      <c r="H950" s="41"/>
      <c r="I950" s="266"/>
      <c r="J950" s="41"/>
      <c r="K950" s="41"/>
      <c r="L950" s="45"/>
      <c r="M950" s="267"/>
      <c r="N950" s="268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192</v>
      </c>
      <c r="AU950" s="18" t="s">
        <v>144</v>
      </c>
    </row>
    <row r="951" s="13" customFormat="1">
      <c r="A951" s="13"/>
      <c r="B951" s="232"/>
      <c r="C951" s="233"/>
      <c r="D951" s="234" t="s">
        <v>145</v>
      </c>
      <c r="E951" s="235" t="s">
        <v>1</v>
      </c>
      <c r="F951" s="236" t="s">
        <v>1208</v>
      </c>
      <c r="G951" s="233"/>
      <c r="H951" s="237">
        <v>741.39999999999998</v>
      </c>
      <c r="I951" s="238"/>
      <c r="J951" s="233"/>
      <c r="K951" s="233"/>
      <c r="L951" s="239"/>
      <c r="M951" s="240"/>
      <c r="N951" s="241"/>
      <c r="O951" s="241"/>
      <c r="P951" s="241"/>
      <c r="Q951" s="241"/>
      <c r="R951" s="241"/>
      <c r="S951" s="241"/>
      <c r="T951" s="242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3" t="s">
        <v>145</v>
      </c>
      <c r="AU951" s="243" t="s">
        <v>144</v>
      </c>
      <c r="AV951" s="13" t="s">
        <v>83</v>
      </c>
      <c r="AW951" s="13" t="s">
        <v>30</v>
      </c>
      <c r="AX951" s="13" t="s">
        <v>73</v>
      </c>
      <c r="AY951" s="243" t="s">
        <v>134</v>
      </c>
    </row>
    <row r="952" s="14" customFormat="1">
      <c r="A952" s="14"/>
      <c r="B952" s="244"/>
      <c r="C952" s="245"/>
      <c r="D952" s="234" t="s">
        <v>145</v>
      </c>
      <c r="E952" s="246" t="s">
        <v>1</v>
      </c>
      <c r="F952" s="247" t="s">
        <v>147</v>
      </c>
      <c r="G952" s="245"/>
      <c r="H952" s="248">
        <v>741.39999999999998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4" t="s">
        <v>145</v>
      </c>
      <c r="AU952" s="254" t="s">
        <v>144</v>
      </c>
      <c r="AV952" s="14" t="s">
        <v>143</v>
      </c>
      <c r="AW952" s="14" t="s">
        <v>30</v>
      </c>
      <c r="AX952" s="14" t="s">
        <v>81</v>
      </c>
      <c r="AY952" s="254" t="s">
        <v>134</v>
      </c>
    </row>
    <row r="953" s="2" customFormat="1" ht="16.5" customHeight="1">
      <c r="A953" s="39"/>
      <c r="B953" s="40"/>
      <c r="C953" s="255" t="s">
        <v>861</v>
      </c>
      <c r="D953" s="255" t="s">
        <v>188</v>
      </c>
      <c r="E953" s="256" t="s">
        <v>598</v>
      </c>
      <c r="F953" s="257" t="s">
        <v>599</v>
      </c>
      <c r="G953" s="258" t="s">
        <v>142</v>
      </c>
      <c r="H953" s="259">
        <v>741.39999999999998</v>
      </c>
      <c r="I953" s="260"/>
      <c r="J953" s="261">
        <f>ROUND(I953*H953,2)</f>
        <v>0</v>
      </c>
      <c r="K953" s="257" t="s">
        <v>1</v>
      </c>
      <c r="L953" s="262"/>
      <c r="M953" s="263" t="s">
        <v>1</v>
      </c>
      <c r="N953" s="264" t="s">
        <v>38</v>
      </c>
      <c r="O953" s="92"/>
      <c r="P953" s="228">
        <f>O953*H953</f>
        <v>0</v>
      </c>
      <c r="Q953" s="228">
        <v>0</v>
      </c>
      <c r="R953" s="228">
        <f>Q953*H953</f>
        <v>0</v>
      </c>
      <c r="S953" s="228">
        <v>0</v>
      </c>
      <c r="T953" s="229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30" t="s">
        <v>183</v>
      </c>
      <c r="AT953" s="230" t="s">
        <v>188</v>
      </c>
      <c r="AU953" s="230" t="s">
        <v>144</v>
      </c>
      <c r="AY953" s="18" t="s">
        <v>134</v>
      </c>
      <c r="BE953" s="231">
        <f>IF(N953="základní",J953,0)</f>
        <v>0</v>
      </c>
      <c r="BF953" s="231">
        <f>IF(N953="snížená",J953,0)</f>
        <v>0</v>
      </c>
      <c r="BG953" s="231">
        <f>IF(N953="zákl. přenesená",J953,0)</f>
        <v>0</v>
      </c>
      <c r="BH953" s="231">
        <f>IF(N953="sníž. přenesená",J953,0)</f>
        <v>0</v>
      </c>
      <c r="BI953" s="231">
        <f>IF(N953="nulová",J953,0)</f>
        <v>0</v>
      </c>
      <c r="BJ953" s="18" t="s">
        <v>81</v>
      </c>
      <c r="BK953" s="231">
        <f>ROUND(I953*H953,2)</f>
        <v>0</v>
      </c>
      <c r="BL953" s="18" t="s">
        <v>143</v>
      </c>
      <c r="BM953" s="230" t="s">
        <v>1209</v>
      </c>
    </row>
    <row r="954" s="13" customFormat="1">
      <c r="A954" s="13"/>
      <c r="B954" s="232"/>
      <c r="C954" s="233"/>
      <c r="D954" s="234" t="s">
        <v>145</v>
      </c>
      <c r="E954" s="235" t="s">
        <v>1</v>
      </c>
      <c r="F954" s="236" t="s">
        <v>1208</v>
      </c>
      <c r="G954" s="233"/>
      <c r="H954" s="237">
        <v>741.39999999999998</v>
      </c>
      <c r="I954" s="238"/>
      <c r="J954" s="233"/>
      <c r="K954" s="233"/>
      <c r="L954" s="239"/>
      <c r="M954" s="240"/>
      <c r="N954" s="241"/>
      <c r="O954" s="241"/>
      <c r="P954" s="241"/>
      <c r="Q954" s="241"/>
      <c r="R954" s="241"/>
      <c r="S954" s="241"/>
      <c r="T954" s="242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3" t="s">
        <v>145</v>
      </c>
      <c r="AU954" s="243" t="s">
        <v>144</v>
      </c>
      <c r="AV954" s="13" t="s">
        <v>83</v>
      </c>
      <c r="AW954" s="13" t="s">
        <v>30</v>
      </c>
      <c r="AX954" s="13" t="s">
        <v>73</v>
      </c>
      <c r="AY954" s="243" t="s">
        <v>134</v>
      </c>
    </row>
    <row r="955" s="14" customFormat="1">
      <c r="A955" s="14"/>
      <c r="B955" s="244"/>
      <c r="C955" s="245"/>
      <c r="D955" s="234" t="s">
        <v>145</v>
      </c>
      <c r="E955" s="246" t="s">
        <v>1</v>
      </c>
      <c r="F955" s="247" t="s">
        <v>147</v>
      </c>
      <c r="G955" s="245"/>
      <c r="H955" s="248">
        <v>741.39999999999998</v>
      </c>
      <c r="I955" s="249"/>
      <c r="J955" s="245"/>
      <c r="K955" s="245"/>
      <c r="L955" s="250"/>
      <c r="M955" s="251"/>
      <c r="N955" s="252"/>
      <c r="O955" s="252"/>
      <c r="P955" s="252"/>
      <c r="Q955" s="252"/>
      <c r="R955" s="252"/>
      <c r="S955" s="252"/>
      <c r="T955" s="25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4" t="s">
        <v>145</v>
      </c>
      <c r="AU955" s="254" t="s">
        <v>144</v>
      </c>
      <c r="AV955" s="14" t="s">
        <v>143</v>
      </c>
      <c r="AW955" s="14" t="s">
        <v>30</v>
      </c>
      <c r="AX955" s="14" t="s">
        <v>81</v>
      </c>
      <c r="AY955" s="254" t="s">
        <v>134</v>
      </c>
    </row>
    <row r="956" s="2" customFormat="1" ht="16.5" customHeight="1">
      <c r="A956" s="39"/>
      <c r="B956" s="40"/>
      <c r="C956" s="219" t="s">
        <v>1210</v>
      </c>
      <c r="D956" s="219" t="s">
        <v>139</v>
      </c>
      <c r="E956" s="220" t="s">
        <v>593</v>
      </c>
      <c r="F956" s="221" t="s">
        <v>594</v>
      </c>
      <c r="G956" s="222" t="s">
        <v>142</v>
      </c>
      <c r="H956" s="223">
        <v>49.5</v>
      </c>
      <c r="I956" s="224"/>
      <c r="J956" s="225">
        <f>ROUND(I956*H956,2)</f>
        <v>0</v>
      </c>
      <c r="K956" s="221" t="s">
        <v>1</v>
      </c>
      <c r="L956" s="45"/>
      <c r="M956" s="226" t="s">
        <v>1</v>
      </c>
      <c r="N956" s="227" t="s">
        <v>38</v>
      </c>
      <c r="O956" s="92"/>
      <c r="P956" s="228">
        <f>O956*H956</f>
        <v>0</v>
      </c>
      <c r="Q956" s="228">
        <v>0</v>
      </c>
      <c r="R956" s="228">
        <f>Q956*H956</f>
        <v>0</v>
      </c>
      <c r="S956" s="228">
        <v>0</v>
      </c>
      <c r="T956" s="229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0" t="s">
        <v>143</v>
      </c>
      <c r="AT956" s="230" t="s">
        <v>139</v>
      </c>
      <c r="AU956" s="230" t="s">
        <v>144</v>
      </c>
      <c r="AY956" s="18" t="s">
        <v>134</v>
      </c>
      <c r="BE956" s="231">
        <f>IF(N956="základní",J956,0)</f>
        <v>0</v>
      </c>
      <c r="BF956" s="231">
        <f>IF(N956="snížená",J956,0)</f>
        <v>0</v>
      </c>
      <c r="BG956" s="231">
        <f>IF(N956="zákl. přenesená",J956,0)</f>
        <v>0</v>
      </c>
      <c r="BH956" s="231">
        <f>IF(N956="sníž. přenesená",J956,0)</f>
        <v>0</v>
      </c>
      <c r="BI956" s="231">
        <f>IF(N956="nulová",J956,0)</f>
        <v>0</v>
      </c>
      <c r="BJ956" s="18" t="s">
        <v>81</v>
      </c>
      <c r="BK956" s="231">
        <f>ROUND(I956*H956,2)</f>
        <v>0</v>
      </c>
      <c r="BL956" s="18" t="s">
        <v>143</v>
      </c>
      <c r="BM956" s="230" t="s">
        <v>1211</v>
      </c>
    </row>
    <row r="957" s="2" customFormat="1">
      <c r="A957" s="39"/>
      <c r="B957" s="40"/>
      <c r="C957" s="41"/>
      <c r="D957" s="234" t="s">
        <v>192</v>
      </c>
      <c r="E957" s="41"/>
      <c r="F957" s="265" t="s">
        <v>596</v>
      </c>
      <c r="G957" s="41"/>
      <c r="H957" s="41"/>
      <c r="I957" s="266"/>
      <c r="J957" s="41"/>
      <c r="K957" s="41"/>
      <c r="L957" s="45"/>
      <c r="M957" s="267"/>
      <c r="N957" s="268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192</v>
      </c>
      <c r="AU957" s="18" t="s">
        <v>144</v>
      </c>
    </row>
    <row r="958" s="13" customFormat="1">
      <c r="A958" s="13"/>
      <c r="B958" s="232"/>
      <c r="C958" s="233"/>
      <c r="D958" s="234" t="s">
        <v>145</v>
      </c>
      <c r="E958" s="235" t="s">
        <v>1</v>
      </c>
      <c r="F958" s="236" t="s">
        <v>1010</v>
      </c>
      <c r="G958" s="233"/>
      <c r="H958" s="237">
        <v>49.5</v>
      </c>
      <c r="I958" s="238"/>
      <c r="J958" s="233"/>
      <c r="K958" s="233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145</v>
      </c>
      <c r="AU958" s="243" t="s">
        <v>144</v>
      </c>
      <c r="AV958" s="13" t="s">
        <v>83</v>
      </c>
      <c r="AW958" s="13" t="s">
        <v>30</v>
      </c>
      <c r="AX958" s="13" t="s">
        <v>73</v>
      </c>
      <c r="AY958" s="243" t="s">
        <v>134</v>
      </c>
    </row>
    <row r="959" s="14" customFormat="1">
      <c r="A959" s="14"/>
      <c r="B959" s="244"/>
      <c r="C959" s="245"/>
      <c r="D959" s="234" t="s">
        <v>145</v>
      </c>
      <c r="E959" s="246" t="s">
        <v>1</v>
      </c>
      <c r="F959" s="247" t="s">
        <v>147</v>
      </c>
      <c r="G959" s="245"/>
      <c r="H959" s="248">
        <v>49.5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4" t="s">
        <v>145</v>
      </c>
      <c r="AU959" s="254" t="s">
        <v>144</v>
      </c>
      <c r="AV959" s="14" t="s">
        <v>143</v>
      </c>
      <c r="AW959" s="14" t="s">
        <v>30</v>
      </c>
      <c r="AX959" s="14" t="s">
        <v>81</v>
      </c>
      <c r="AY959" s="254" t="s">
        <v>134</v>
      </c>
    </row>
    <row r="960" s="2" customFormat="1" ht="16.5" customHeight="1">
      <c r="A960" s="39"/>
      <c r="B960" s="40"/>
      <c r="C960" s="255" t="s">
        <v>863</v>
      </c>
      <c r="D960" s="255" t="s">
        <v>188</v>
      </c>
      <c r="E960" s="256" t="s">
        <v>598</v>
      </c>
      <c r="F960" s="257" t="s">
        <v>599</v>
      </c>
      <c r="G960" s="258" t="s">
        <v>142</v>
      </c>
      <c r="H960" s="259">
        <v>49.5</v>
      </c>
      <c r="I960" s="260"/>
      <c r="J960" s="261">
        <f>ROUND(I960*H960,2)</f>
        <v>0</v>
      </c>
      <c r="K960" s="257" t="s">
        <v>1</v>
      </c>
      <c r="L960" s="262"/>
      <c r="M960" s="263" t="s">
        <v>1</v>
      </c>
      <c r="N960" s="264" t="s">
        <v>38</v>
      </c>
      <c r="O960" s="92"/>
      <c r="P960" s="228">
        <f>O960*H960</f>
        <v>0</v>
      </c>
      <c r="Q960" s="228">
        <v>0</v>
      </c>
      <c r="R960" s="228">
        <f>Q960*H960</f>
        <v>0</v>
      </c>
      <c r="S960" s="228">
        <v>0</v>
      </c>
      <c r="T960" s="229">
        <f>S960*H960</f>
        <v>0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30" t="s">
        <v>183</v>
      </c>
      <c r="AT960" s="230" t="s">
        <v>188</v>
      </c>
      <c r="AU960" s="230" t="s">
        <v>144</v>
      </c>
      <c r="AY960" s="18" t="s">
        <v>134</v>
      </c>
      <c r="BE960" s="231">
        <f>IF(N960="základní",J960,0)</f>
        <v>0</v>
      </c>
      <c r="BF960" s="231">
        <f>IF(N960="snížená",J960,0)</f>
        <v>0</v>
      </c>
      <c r="BG960" s="231">
        <f>IF(N960="zákl. přenesená",J960,0)</f>
        <v>0</v>
      </c>
      <c r="BH960" s="231">
        <f>IF(N960="sníž. přenesená",J960,0)</f>
        <v>0</v>
      </c>
      <c r="BI960" s="231">
        <f>IF(N960="nulová",J960,0)</f>
        <v>0</v>
      </c>
      <c r="BJ960" s="18" t="s">
        <v>81</v>
      </c>
      <c r="BK960" s="231">
        <f>ROUND(I960*H960,2)</f>
        <v>0</v>
      </c>
      <c r="BL960" s="18" t="s">
        <v>143</v>
      </c>
      <c r="BM960" s="230" t="s">
        <v>1212</v>
      </c>
    </row>
    <row r="961" s="13" customFormat="1">
      <c r="A961" s="13"/>
      <c r="B961" s="232"/>
      <c r="C961" s="233"/>
      <c r="D961" s="234" t="s">
        <v>145</v>
      </c>
      <c r="E961" s="235" t="s">
        <v>1</v>
      </c>
      <c r="F961" s="236" t="s">
        <v>1010</v>
      </c>
      <c r="G961" s="233"/>
      <c r="H961" s="237">
        <v>49.5</v>
      </c>
      <c r="I961" s="238"/>
      <c r="J961" s="233"/>
      <c r="K961" s="233"/>
      <c r="L961" s="239"/>
      <c r="M961" s="240"/>
      <c r="N961" s="241"/>
      <c r="O961" s="241"/>
      <c r="P961" s="241"/>
      <c r="Q961" s="241"/>
      <c r="R961" s="241"/>
      <c r="S961" s="241"/>
      <c r="T961" s="24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3" t="s">
        <v>145</v>
      </c>
      <c r="AU961" s="243" t="s">
        <v>144</v>
      </c>
      <c r="AV961" s="13" t="s">
        <v>83</v>
      </c>
      <c r="AW961" s="13" t="s">
        <v>30</v>
      </c>
      <c r="AX961" s="13" t="s">
        <v>73</v>
      </c>
      <c r="AY961" s="243" t="s">
        <v>134</v>
      </c>
    </row>
    <row r="962" s="14" customFormat="1">
      <c r="A962" s="14"/>
      <c r="B962" s="244"/>
      <c r="C962" s="245"/>
      <c r="D962" s="234" t="s">
        <v>145</v>
      </c>
      <c r="E962" s="246" t="s">
        <v>1</v>
      </c>
      <c r="F962" s="247" t="s">
        <v>147</v>
      </c>
      <c r="G962" s="245"/>
      <c r="H962" s="248">
        <v>49.5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4" t="s">
        <v>145</v>
      </c>
      <c r="AU962" s="254" t="s">
        <v>144</v>
      </c>
      <c r="AV962" s="14" t="s">
        <v>143</v>
      </c>
      <c r="AW962" s="14" t="s">
        <v>30</v>
      </c>
      <c r="AX962" s="14" t="s">
        <v>81</v>
      </c>
      <c r="AY962" s="254" t="s">
        <v>134</v>
      </c>
    </row>
    <row r="963" s="2" customFormat="1" ht="24.15" customHeight="1">
      <c r="A963" s="39"/>
      <c r="B963" s="40"/>
      <c r="C963" s="219" t="s">
        <v>1213</v>
      </c>
      <c r="D963" s="219" t="s">
        <v>139</v>
      </c>
      <c r="E963" s="220" t="s">
        <v>1214</v>
      </c>
      <c r="F963" s="221" t="s">
        <v>1215</v>
      </c>
      <c r="G963" s="222" t="s">
        <v>150</v>
      </c>
      <c r="H963" s="223">
        <v>17</v>
      </c>
      <c r="I963" s="224"/>
      <c r="J963" s="225">
        <f>ROUND(I963*H963,2)</f>
        <v>0</v>
      </c>
      <c r="K963" s="221" t="s">
        <v>1</v>
      </c>
      <c r="L963" s="45"/>
      <c r="M963" s="226" t="s">
        <v>1</v>
      </c>
      <c r="N963" s="227" t="s">
        <v>38</v>
      </c>
      <c r="O963" s="92"/>
      <c r="P963" s="228">
        <f>O963*H963</f>
        <v>0</v>
      </c>
      <c r="Q963" s="228">
        <v>0</v>
      </c>
      <c r="R963" s="228">
        <f>Q963*H963</f>
        <v>0</v>
      </c>
      <c r="S963" s="228">
        <v>0</v>
      </c>
      <c r="T963" s="229">
        <f>S963*H963</f>
        <v>0</v>
      </c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R963" s="230" t="s">
        <v>143</v>
      </c>
      <c r="AT963" s="230" t="s">
        <v>139</v>
      </c>
      <c r="AU963" s="230" t="s">
        <v>144</v>
      </c>
      <c r="AY963" s="18" t="s">
        <v>134</v>
      </c>
      <c r="BE963" s="231">
        <f>IF(N963="základní",J963,0)</f>
        <v>0</v>
      </c>
      <c r="BF963" s="231">
        <f>IF(N963="snížená",J963,0)</f>
        <v>0</v>
      </c>
      <c r="BG963" s="231">
        <f>IF(N963="zákl. přenesená",J963,0)</f>
        <v>0</v>
      </c>
      <c r="BH963" s="231">
        <f>IF(N963="sníž. přenesená",J963,0)</f>
        <v>0</v>
      </c>
      <c r="BI963" s="231">
        <f>IF(N963="nulová",J963,0)</f>
        <v>0</v>
      </c>
      <c r="BJ963" s="18" t="s">
        <v>81</v>
      </c>
      <c r="BK963" s="231">
        <f>ROUND(I963*H963,2)</f>
        <v>0</v>
      </c>
      <c r="BL963" s="18" t="s">
        <v>143</v>
      </c>
      <c r="BM963" s="230" t="s">
        <v>1216</v>
      </c>
    </row>
    <row r="964" s="2" customFormat="1">
      <c r="A964" s="39"/>
      <c r="B964" s="40"/>
      <c r="C964" s="41"/>
      <c r="D964" s="234" t="s">
        <v>192</v>
      </c>
      <c r="E964" s="41"/>
      <c r="F964" s="265" t="s">
        <v>1217</v>
      </c>
      <c r="G964" s="41"/>
      <c r="H964" s="41"/>
      <c r="I964" s="266"/>
      <c r="J964" s="41"/>
      <c r="K964" s="41"/>
      <c r="L964" s="45"/>
      <c r="M964" s="267"/>
      <c r="N964" s="268"/>
      <c r="O964" s="92"/>
      <c r="P964" s="92"/>
      <c r="Q964" s="92"/>
      <c r="R964" s="92"/>
      <c r="S964" s="92"/>
      <c r="T964" s="93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T964" s="18" t="s">
        <v>192</v>
      </c>
      <c r="AU964" s="18" t="s">
        <v>144</v>
      </c>
    </row>
    <row r="965" s="2" customFormat="1" ht="24.15" customHeight="1">
      <c r="A965" s="39"/>
      <c r="B965" s="40"/>
      <c r="C965" s="255" t="s">
        <v>865</v>
      </c>
      <c r="D965" s="255" t="s">
        <v>188</v>
      </c>
      <c r="E965" s="256" t="s">
        <v>1218</v>
      </c>
      <c r="F965" s="257" t="s">
        <v>1219</v>
      </c>
      <c r="G965" s="258" t="s">
        <v>150</v>
      </c>
      <c r="H965" s="259">
        <v>17</v>
      </c>
      <c r="I965" s="260"/>
      <c r="J965" s="261">
        <f>ROUND(I965*H965,2)</f>
        <v>0</v>
      </c>
      <c r="K965" s="257" t="s">
        <v>1</v>
      </c>
      <c r="L965" s="262"/>
      <c r="M965" s="263" t="s">
        <v>1</v>
      </c>
      <c r="N965" s="264" t="s">
        <v>38</v>
      </c>
      <c r="O965" s="92"/>
      <c r="P965" s="228">
        <f>O965*H965</f>
        <v>0</v>
      </c>
      <c r="Q965" s="228">
        <v>0</v>
      </c>
      <c r="R965" s="228">
        <f>Q965*H965</f>
        <v>0</v>
      </c>
      <c r="S965" s="228">
        <v>0</v>
      </c>
      <c r="T965" s="229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0" t="s">
        <v>183</v>
      </c>
      <c r="AT965" s="230" t="s">
        <v>188</v>
      </c>
      <c r="AU965" s="230" t="s">
        <v>144</v>
      </c>
      <c r="AY965" s="18" t="s">
        <v>134</v>
      </c>
      <c r="BE965" s="231">
        <f>IF(N965="základní",J965,0)</f>
        <v>0</v>
      </c>
      <c r="BF965" s="231">
        <f>IF(N965="snížená",J965,0)</f>
        <v>0</v>
      </c>
      <c r="BG965" s="231">
        <f>IF(N965="zákl. přenesená",J965,0)</f>
        <v>0</v>
      </c>
      <c r="BH965" s="231">
        <f>IF(N965="sníž. přenesená",J965,0)</f>
        <v>0</v>
      </c>
      <c r="BI965" s="231">
        <f>IF(N965="nulová",J965,0)</f>
        <v>0</v>
      </c>
      <c r="BJ965" s="18" t="s">
        <v>81</v>
      </c>
      <c r="BK965" s="231">
        <f>ROUND(I965*H965,2)</f>
        <v>0</v>
      </c>
      <c r="BL965" s="18" t="s">
        <v>143</v>
      </c>
      <c r="BM965" s="230" t="s">
        <v>1220</v>
      </c>
    </row>
    <row r="966" s="2" customFormat="1" ht="24.15" customHeight="1">
      <c r="A966" s="39"/>
      <c r="B966" s="40"/>
      <c r="C966" s="219" t="s">
        <v>1221</v>
      </c>
      <c r="D966" s="219" t="s">
        <v>139</v>
      </c>
      <c r="E966" s="220" t="s">
        <v>759</v>
      </c>
      <c r="F966" s="221" t="s">
        <v>760</v>
      </c>
      <c r="G966" s="222" t="s">
        <v>150</v>
      </c>
      <c r="H966" s="223">
        <v>54</v>
      </c>
      <c r="I966" s="224"/>
      <c r="J966" s="225">
        <f>ROUND(I966*H966,2)</f>
        <v>0</v>
      </c>
      <c r="K966" s="221" t="s">
        <v>1</v>
      </c>
      <c r="L966" s="45"/>
      <c r="M966" s="226" t="s">
        <v>1</v>
      </c>
      <c r="N966" s="227" t="s">
        <v>38</v>
      </c>
      <c r="O966" s="92"/>
      <c r="P966" s="228">
        <f>O966*H966</f>
        <v>0</v>
      </c>
      <c r="Q966" s="228">
        <v>0</v>
      </c>
      <c r="R966" s="228">
        <f>Q966*H966</f>
        <v>0</v>
      </c>
      <c r="S966" s="228">
        <v>0</v>
      </c>
      <c r="T966" s="229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0" t="s">
        <v>143</v>
      </c>
      <c r="AT966" s="230" t="s">
        <v>139</v>
      </c>
      <c r="AU966" s="230" t="s">
        <v>144</v>
      </c>
      <c r="AY966" s="18" t="s">
        <v>134</v>
      </c>
      <c r="BE966" s="231">
        <f>IF(N966="základní",J966,0)</f>
        <v>0</v>
      </c>
      <c r="BF966" s="231">
        <f>IF(N966="snížená",J966,0)</f>
        <v>0</v>
      </c>
      <c r="BG966" s="231">
        <f>IF(N966="zákl. přenesená",J966,0)</f>
        <v>0</v>
      </c>
      <c r="BH966" s="231">
        <f>IF(N966="sníž. přenesená",J966,0)</f>
        <v>0</v>
      </c>
      <c r="BI966" s="231">
        <f>IF(N966="nulová",J966,0)</f>
        <v>0</v>
      </c>
      <c r="BJ966" s="18" t="s">
        <v>81</v>
      </c>
      <c r="BK966" s="231">
        <f>ROUND(I966*H966,2)</f>
        <v>0</v>
      </c>
      <c r="BL966" s="18" t="s">
        <v>143</v>
      </c>
      <c r="BM966" s="230" t="s">
        <v>1222</v>
      </c>
    </row>
    <row r="967" s="2" customFormat="1">
      <c r="A967" s="39"/>
      <c r="B967" s="40"/>
      <c r="C967" s="41"/>
      <c r="D967" s="234" t="s">
        <v>192</v>
      </c>
      <c r="E967" s="41"/>
      <c r="F967" s="265" t="s">
        <v>762</v>
      </c>
      <c r="G967" s="41"/>
      <c r="H967" s="41"/>
      <c r="I967" s="266"/>
      <c r="J967" s="41"/>
      <c r="K967" s="41"/>
      <c r="L967" s="45"/>
      <c r="M967" s="267"/>
      <c r="N967" s="268"/>
      <c r="O967" s="92"/>
      <c r="P967" s="92"/>
      <c r="Q967" s="92"/>
      <c r="R967" s="92"/>
      <c r="S967" s="92"/>
      <c r="T967" s="93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192</v>
      </c>
      <c r="AU967" s="18" t="s">
        <v>144</v>
      </c>
    </row>
    <row r="968" s="2" customFormat="1" ht="21.75" customHeight="1">
      <c r="A968" s="39"/>
      <c r="B968" s="40"/>
      <c r="C968" s="255" t="s">
        <v>867</v>
      </c>
      <c r="D968" s="255" t="s">
        <v>188</v>
      </c>
      <c r="E968" s="256" t="s">
        <v>763</v>
      </c>
      <c r="F968" s="257" t="s">
        <v>764</v>
      </c>
      <c r="G968" s="258" t="s">
        <v>150</v>
      </c>
      <c r="H968" s="259">
        <v>54</v>
      </c>
      <c r="I968" s="260"/>
      <c r="J968" s="261">
        <f>ROUND(I968*H968,2)</f>
        <v>0</v>
      </c>
      <c r="K968" s="257" t="s">
        <v>1</v>
      </c>
      <c r="L968" s="262"/>
      <c r="M968" s="263" t="s">
        <v>1</v>
      </c>
      <c r="N968" s="264" t="s">
        <v>38</v>
      </c>
      <c r="O968" s="92"/>
      <c r="P968" s="228">
        <f>O968*H968</f>
        <v>0</v>
      </c>
      <c r="Q968" s="228">
        <v>0</v>
      </c>
      <c r="R968" s="228">
        <f>Q968*H968</f>
        <v>0</v>
      </c>
      <c r="S968" s="228">
        <v>0</v>
      </c>
      <c r="T968" s="229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30" t="s">
        <v>183</v>
      </c>
      <c r="AT968" s="230" t="s">
        <v>188</v>
      </c>
      <c r="AU968" s="230" t="s">
        <v>144</v>
      </c>
      <c r="AY968" s="18" t="s">
        <v>134</v>
      </c>
      <c r="BE968" s="231">
        <f>IF(N968="základní",J968,0)</f>
        <v>0</v>
      </c>
      <c r="BF968" s="231">
        <f>IF(N968="snížená",J968,0)</f>
        <v>0</v>
      </c>
      <c r="BG968" s="231">
        <f>IF(N968="zákl. přenesená",J968,0)</f>
        <v>0</v>
      </c>
      <c r="BH968" s="231">
        <f>IF(N968="sníž. přenesená",J968,0)</f>
        <v>0</v>
      </c>
      <c r="BI968" s="231">
        <f>IF(N968="nulová",J968,0)</f>
        <v>0</v>
      </c>
      <c r="BJ968" s="18" t="s">
        <v>81</v>
      </c>
      <c r="BK968" s="231">
        <f>ROUND(I968*H968,2)</f>
        <v>0</v>
      </c>
      <c r="BL968" s="18" t="s">
        <v>143</v>
      </c>
      <c r="BM968" s="230" t="s">
        <v>1223</v>
      </c>
    </row>
    <row r="969" s="2" customFormat="1" ht="21.75" customHeight="1">
      <c r="A969" s="39"/>
      <c r="B969" s="40"/>
      <c r="C969" s="219" t="s">
        <v>1224</v>
      </c>
      <c r="D969" s="219" t="s">
        <v>139</v>
      </c>
      <c r="E969" s="220" t="s">
        <v>751</v>
      </c>
      <c r="F969" s="221" t="s">
        <v>752</v>
      </c>
      <c r="G969" s="222" t="s">
        <v>150</v>
      </c>
      <c r="H969" s="223">
        <v>35</v>
      </c>
      <c r="I969" s="224"/>
      <c r="J969" s="225">
        <f>ROUND(I969*H969,2)</f>
        <v>0</v>
      </c>
      <c r="K969" s="221" t="s">
        <v>1</v>
      </c>
      <c r="L969" s="45"/>
      <c r="M969" s="226" t="s">
        <v>1</v>
      </c>
      <c r="N969" s="227" t="s">
        <v>38</v>
      </c>
      <c r="O969" s="92"/>
      <c r="P969" s="228">
        <f>O969*H969</f>
        <v>0</v>
      </c>
      <c r="Q969" s="228">
        <v>0</v>
      </c>
      <c r="R969" s="228">
        <f>Q969*H969</f>
        <v>0</v>
      </c>
      <c r="S969" s="228">
        <v>0</v>
      </c>
      <c r="T969" s="229">
        <f>S969*H969</f>
        <v>0</v>
      </c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R969" s="230" t="s">
        <v>143</v>
      </c>
      <c r="AT969" s="230" t="s">
        <v>139</v>
      </c>
      <c r="AU969" s="230" t="s">
        <v>144</v>
      </c>
      <c r="AY969" s="18" t="s">
        <v>134</v>
      </c>
      <c r="BE969" s="231">
        <f>IF(N969="základní",J969,0)</f>
        <v>0</v>
      </c>
      <c r="BF969" s="231">
        <f>IF(N969="snížená",J969,0)</f>
        <v>0</v>
      </c>
      <c r="BG969" s="231">
        <f>IF(N969="zákl. přenesená",J969,0)</f>
        <v>0</v>
      </c>
      <c r="BH969" s="231">
        <f>IF(N969="sníž. přenesená",J969,0)</f>
        <v>0</v>
      </c>
      <c r="BI969" s="231">
        <f>IF(N969="nulová",J969,0)</f>
        <v>0</v>
      </c>
      <c r="BJ969" s="18" t="s">
        <v>81</v>
      </c>
      <c r="BK969" s="231">
        <f>ROUND(I969*H969,2)</f>
        <v>0</v>
      </c>
      <c r="BL969" s="18" t="s">
        <v>143</v>
      </c>
      <c r="BM969" s="230" t="s">
        <v>1225</v>
      </c>
    </row>
    <row r="970" s="2" customFormat="1">
      <c r="A970" s="39"/>
      <c r="B970" s="40"/>
      <c r="C970" s="41"/>
      <c r="D970" s="234" t="s">
        <v>192</v>
      </c>
      <c r="E970" s="41"/>
      <c r="F970" s="265" t="s">
        <v>754</v>
      </c>
      <c r="G970" s="41"/>
      <c r="H970" s="41"/>
      <c r="I970" s="266"/>
      <c r="J970" s="41"/>
      <c r="K970" s="41"/>
      <c r="L970" s="45"/>
      <c r="M970" s="267"/>
      <c r="N970" s="268"/>
      <c r="O970" s="92"/>
      <c r="P970" s="92"/>
      <c r="Q970" s="92"/>
      <c r="R970" s="92"/>
      <c r="S970" s="92"/>
      <c r="T970" s="93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T970" s="18" t="s">
        <v>192</v>
      </c>
      <c r="AU970" s="18" t="s">
        <v>144</v>
      </c>
    </row>
    <row r="971" s="2" customFormat="1" ht="16.5" customHeight="1">
      <c r="A971" s="39"/>
      <c r="B971" s="40"/>
      <c r="C971" s="255" t="s">
        <v>870</v>
      </c>
      <c r="D971" s="255" t="s">
        <v>188</v>
      </c>
      <c r="E971" s="256" t="s">
        <v>755</v>
      </c>
      <c r="F971" s="257" t="s">
        <v>756</v>
      </c>
      <c r="G971" s="258" t="s">
        <v>150</v>
      </c>
      <c r="H971" s="259">
        <v>35</v>
      </c>
      <c r="I971" s="260"/>
      <c r="J971" s="261">
        <f>ROUND(I971*H971,2)</f>
        <v>0</v>
      </c>
      <c r="K971" s="257" t="s">
        <v>1</v>
      </c>
      <c r="L971" s="262"/>
      <c r="M971" s="263" t="s">
        <v>1</v>
      </c>
      <c r="N971" s="264" t="s">
        <v>38</v>
      </c>
      <c r="O971" s="92"/>
      <c r="P971" s="228">
        <f>O971*H971</f>
        <v>0</v>
      </c>
      <c r="Q971" s="228">
        <v>0</v>
      </c>
      <c r="R971" s="228">
        <f>Q971*H971</f>
        <v>0</v>
      </c>
      <c r="S971" s="228">
        <v>0</v>
      </c>
      <c r="T971" s="229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0" t="s">
        <v>183</v>
      </c>
      <c r="AT971" s="230" t="s">
        <v>188</v>
      </c>
      <c r="AU971" s="230" t="s">
        <v>144</v>
      </c>
      <c r="AY971" s="18" t="s">
        <v>134</v>
      </c>
      <c r="BE971" s="231">
        <f>IF(N971="základní",J971,0)</f>
        <v>0</v>
      </c>
      <c r="BF971" s="231">
        <f>IF(N971="snížená",J971,0)</f>
        <v>0</v>
      </c>
      <c r="BG971" s="231">
        <f>IF(N971="zákl. přenesená",J971,0)</f>
        <v>0</v>
      </c>
      <c r="BH971" s="231">
        <f>IF(N971="sníž. přenesená",J971,0)</f>
        <v>0</v>
      </c>
      <c r="BI971" s="231">
        <f>IF(N971="nulová",J971,0)</f>
        <v>0</v>
      </c>
      <c r="BJ971" s="18" t="s">
        <v>81</v>
      </c>
      <c r="BK971" s="231">
        <f>ROUND(I971*H971,2)</f>
        <v>0</v>
      </c>
      <c r="BL971" s="18" t="s">
        <v>143</v>
      </c>
      <c r="BM971" s="230" t="s">
        <v>1226</v>
      </c>
    </row>
    <row r="972" s="2" customFormat="1" ht="16.5" customHeight="1">
      <c r="A972" s="39"/>
      <c r="B972" s="40"/>
      <c r="C972" s="219" t="s">
        <v>1227</v>
      </c>
      <c r="D972" s="219" t="s">
        <v>139</v>
      </c>
      <c r="E972" s="220" t="s">
        <v>731</v>
      </c>
      <c r="F972" s="221" t="s">
        <v>732</v>
      </c>
      <c r="G972" s="222" t="s">
        <v>142</v>
      </c>
      <c r="H972" s="223">
        <v>1406.9000000000001</v>
      </c>
      <c r="I972" s="224"/>
      <c r="J972" s="225">
        <f>ROUND(I972*H972,2)</f>
        <v>0</v>
      </c>
      <c r="K972" s="221" t="s">
        <v>1</v>
      </c>
      <c r="L972" s="45"/>
      <c r="M972" s="226" t="s">
        <v>1</v>
      </c>
      <c r="N972" s="227" t="s">
        <v>38</v>
      </c>
      <c r="O972" s="92"/>
      <c r="P972" s="228">
        <f>O972*H972</f>
        <v>0</v>
      </c>
      <c r="Q972" s="228">
        <v>0</v>
      </c>
      <c r="R972" s="228">
        <f>Q972*H972</f>
        <v>0</v>
      </c>
      <c r="S972" s="228">
        <v>0</v>
      </c>
      <c r="T972" s="229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0" t="s">
        <v>143</v>
      </c>
      <c r="AT972" s="230" t="s">
        <v>139</v>
      </c>
      <c r="AU972" s="230" t="s">
        <v>144</v>
      </c>
      <c r="AY972" s="18" t="s">
        <v>134</v>
      </c>
      <c r="BE972" s="231">
        <f>IF(N972="základní",J972,0)</f>
        <v>0</v>
      </c>
      <c r="BF972" s="231">
        <f>IF(N972="snížená",J972,0)</f>
        <v>0</v>
      </c>
      <c r="BG972" s="231">
        <f>IF(N972="zákl. přenesená",J972,0)</f>
        <v>0</v>
      </c>
      <c r="BH972" s="231">
        <f>IF(N972="sníž. přenesená",J972,0)</f>
        <v>0</v>
      </c>
      <c r="BI972" s="231">
        <f>IF(N972="nulová",J972,0)</f>
        <v>0</v>
      </c>
      <c r="BJ972" s="18" t="s">
        <v>81</v>
      </c>
      <c r="BK972" s="231">
        <f>ROUND(I972*H972,2)</f>
        <v>0</v>
      </c>
      <c r="BL972" s="18" t="s">
        <v>143</v>
      </c>
      <c r="BM972" s="230" t="s">
        <v>1228</v>
      </c>
    </row>
    <row r="973" s="2" customFormat="1">
      <c r="A973" s="39"/>
      <c r="B973" s="40"/>
      <c r="C973" s="41"/>
      <c r="D973" s="234" t="s">
        <v>192</v>
      </c>
      <c r="E973" s="41"/>
      <c r="F973" s="265" t="s">
        <v>734</v>
      </c>
      <c r="G973" s="41"/>
      <c r="H973" s="41"/>
      <c r="I973" s="266"/>
      <c r="J973" s="41"/>
      <c r="K973" s="41"/>
      <c r="L973" s="45"/>
      <c r="M973" s="267"/>
      <c r="N973" s="268"/>
      <c r="O973" s="92"/>
      <c r="P973" s="92"/>
      <c r="Q973" s="92"/>
      <c r="R973" s="92"/>
      <c r="S973" s="92"/>
      <c r="T973" s="93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T973" s="18" t="s">
        <v>192</v>
      </c>
      <c r="AU973" s="18" t="s">
        <v>144</v>
      </c>
    </row>
    <row r="974" s="13" customFormat="1">
      <c r="A974" s="13"/>
      <c r="B974" s="232"/>
      <c r="C974" s="233"/>
      <c r="D974" s="234" t="s">
        <v>145</v>
      </c>
      <c r="E974" s="235" t="s">
        <v>1</v>
      </c>
      <c r="F974" s="236" t="s">
        <v>1229</v>
      </c>
      <c r="G974" s="233"/>
      <c r="H974" s="237">
        <v>1406.9000000000001</v>
      </c>
      <c r="I974" s="238"/>
      <c r="J974" s="233"/>
      <c r="K974" s="233"/>
      <c r="L974" s="239"/>
      <c r="M974" s="240"/>
      <c r="N974" s="241"/>
      <c r="O974" s="241"/>
      <c r="P974" s="241"/>
      <c r="Q974" s="241"/>
      <c r="R974" s="241"/>
      <c r="S974" s="241"/>
      <c r="T974" s="242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3" t="s">
        <v>145</v>
      </c>
      <c r="AU974" s="243" t="s">
        <v>144</v>
      </c>
      <c r="AV974" s="13" t="s">
        <v>83</v>
      </c>
      <c r="AW974" s="13" t="s">
        <v>30</v>
      </c>
      <c r="AX974" s="13" t="s">
        <v>73</v>
      </c>
      <c r="AY974" s="243" t="s">
        <v>134</v>
      </c>
    </row>
    <row r="975" s="14" customFormat="1">
      <c r="A975" s="14"/>
      <c r="B975" s="244"/>
      <c r="C975" s="245"/>
      <c r="D975" s="234" t="s">
        <v>145</v>
      </c>
      <c r="E975" s="246" t="s">
        <v>1</v>
      </c>
      <c r="F975" s="247" t="s">
        <v>147</v>
      </c>
      <c r="G975" s="245"/>
      <c r="H975" s="248">
        <v>1406.9000000000001</v>
      </c>
      <c r="I975" s="249"/>
      <c r="J975" s="245"/>
      <c r="K975" s="245"/>
      <c r="L975" s="250"/>
      <c r="M975" s="251"/>
      <c r="N975" s="252"/>
      <c r="O975" s="252"/>
      <c r="P975" s="252"/>
      <c r="Q975" s="252"/>
      <c r="R975" s="252"/>
      <c r="S975" s="252"/>
      <c r="T975" s="253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4" t="s">
        <v>145</v>
      </c>
      <c r="AU975" s="254" t="s">
        <v>144</v>
      </c>
      <c r="AV975" s="14" t="s">
        <v>143</v>
      </c>
      <c r="AW975" s="14" t="s">
        <v>30</v>
      </c>
      <c r="AX975" s="14" t="s">
        <v>81</v>
      </c>
      <c r="AY975" s="254" t="s">
        <v>134</v>
      </c>
    </row>
    <row r="976" s="2" customFormat="1" ht="16.5" customHeight="1">
      <c r="A976" s="39"/>
      <c r="B976" s="40"/>
      <c r="C976" s="255" t="s">
        <v>872</v>
      </c>
      <c r="D976" s="255" t="s">
        <v>188</v>
      </c>
      <c r="E976" s="256" t="s">
        <v>736</v>
      </c>
      <c r="F976" s="257" t="s">
        <v>737</v>
      </c>
      <c r="G976" s="258" t="s">
        <v>142</v>
      </c>
      <c r="H976" s="259">
        <v>1406.9000000000001</v>
      </c>
      <c r="I976" s="260"/>
      <c r="J976" s="261">
        <f>ROUND(I976*H976,2)</f>
        <v>0</v>
      </c>
      <c r="K976" s="257" t="s">
        <v>1</v>
      </c>
      <c r="L976" s="262"/>
      <c r="M976" s="263" t="s">
        <v>1</v>
      </c>
      <c r="N976" s="264" t="s">
        <v>38</v>
      </c>
      <c r="O976" s="92"/>
      <c r="P976" s="228">
        <f>O976*H976</f>
        <v>0</v>
      </c>
      <c r="Q976" s="228">
        <v>0</v>
      </c>
      <c r="R976" s="228">
        <f>Q976*H976</f>
        <v>0</v>
      </c>
      <c r="S976" s="228">
        <v>0</v>
      </c>
      <c r="T976" s="229">
        <f>S976*H976</f>
        <v>0</v>
      </c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R976" s="230" t="s">
        <v>183</v>
      </c>
      <c r="AT976" s="230" t="s">
        <v>188</v>
      </c>
      <c r="AU976" s="230" t="s">
        <v>144</v>
      </c>
      <c r="AY976" s="18" t="s">
        <v>134</v>
      </c>
      <c r="BE976" s="231">
        <f>IF(N976="základní",J976,0)</f>
        <v>0</v>
      </c>
      <c r="BF976" s="231">
        <f>IF(N976="snížená",J976,0)</f>
        <v>0</v>
      </c>
      <c r="BG976" s="231">
        <f>IF(N976="zákl. přenesená",J976,0)</f>
        <v>0</v>
      </c>
      <c r="BH976" s="231">
        <f>IF(N976="sníž. přenesená",J976,0)</f>
        <v>0</v>
      </c>
      <c r="BI976" s="231">
        <f>IF(N976="nulová",J976,0)</f>
        <v>0</v>
      </c>
      <c r="BJ976" s="18" t="s">
        <v>81</v>
      </c>
      <c r="BK976" s="231">
        <f>ROUND(I976*H976,2)</f>
        <v>0</v>
      </c>
      <c r="BL976" s="18" t="s">
        <v>143</v>
      </c>
      <c r="BM976" s="230" t="s">
        <v>1230</v>
      </c>
    </row>
    <row r="977" s="13" customFormat="1">
      <c r="A977" s="13"/>
      <c r="B977" s="232"/>
      <c r="C977" s="233"/>
      <c r="D977" s="234" t="s">
        <v>145</v>
      </c>
      <c r="E977" s="235" t="s">
        <v>1</v>
      </c>
      <c r="F977" s="236" t="s">
        <v>1229</v>
      </c>
      <c r="G977" s="233"/>
      <c r="H977" s="237">
        <v>1406.9000000000001</v>
      </c>
      <c r="I977" s="238"/>
      <c r="J977" s="233"/>
      <c r="K977" s="233"/>
      <c r="L977" s="239"/>
      <c r="M977" s="240"/>
      <c r="N977" s="241"/>
      <c r="O977" s="241"/>
      <c r="P977" s="241"/>
      <c r="Q977" s="241"/>
      <c r="R977" s="241"/>
      <c r="S977" s="241"/>
      <c r="T977" s="242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3" t="s">
        <v>145</v>
      </c>
      <c r="AU977" s="243" t="s">
        <v>144</v>
      </c>
      <c r="AV977" s="13" t="s">
        <v>83</v>
      </c>
      <c r="AW977" s="13" t="s">
        <v>30</v>
      </c>
      <c r="AX977" s="13" t="s">
        <v>73</v>
      </c>
      <c r="AY977" s="243" t="s">
        <v>134</v>
      </c>
    </row>
    <row r="978" s="14" customFormat="1">
      <c r="A978" s="14"/>
      <c r="B978" s="244"/>
      <c r="C978" s="245"/>
      <c r="D978" s="234" t="s">
        <v>145</v>
      </c>
      <c r="E978" s="246" t="s">
        <v>1</v>
      </c>
      <c r="F978" s="247" t="s">
        <v>147</v>
      </c>
      <c r="G978" s="245"/>
      <c r="H978" s="248">
        <v>1406.9000000000001</v>
      </c>
      <c r="I978" s="249"/>
      <c r="J978" s="245"/>
      <c r="K978" s="245"/>
      <c r="L978" s="250"/>
      <c r="M978" s="251"/>
      <c r="N978" s="252"/>
      <c r="O978" s="252"/>
      <c r="P978" s="252"/>
      <c r="Q978" s="252"/>
      <c r="R978" s="252"/>
      <c r="S978" s="252"/>
      <c r="T978" s="253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4" t="s">
        <v>145</v>
      </c>
      <c r="AU978" s="254" t="s">
        <v>144</v>
      </c>
      <c r="AV978" s="14" t="s">
        <v>143</v>
      </c>
      <c r="AW978" s="14" t="s">
        <v>30</v>
      </c>
      <c r="AX978" s="14" t="s">
        <v>81</v>
      </c>
      <c r="AY978" s="254" t="s">
        <v>134</v>
      </c>
    </row>
    <row r="979" s="2" customFormat="1" ht="24.15" customHeight="1">
      <c r="A979" s="39"/>
      <c r="B979" s="40"/>
      <c r="C979" s="219" t="s">
        <v>1231</v>
      </c>
      <c r="D979" s="219" t="s">
        <v>139</v>
      </c>
      <c r="E979" s="220" t="s">
        <v>1029</v>
      </c>
      <c r="F979" s="221" t="s">
        <v>1030</v>
      </c>
      <c r="G979" s="222" t="s">
        <v>150</v>
      </c>
      <c r="H979" s="223">
        <v>27</v>
      </c>
      <c r="I979" s="224"/>
      <c r="J979" s="225">
        <f>ROUND(I979*H979,2)</f>
        <v>0</v>
      </c>
      <c r="K979" s="221" t="s">
        <v>1</v>
      </c>
      <c r="L979" s="45"/>
      <c r="M979" s="226" t="s">
        <v>1</v>
      </c>
      <c r="N979" s="227" t="s">
        <v>38</v>
      </c>
      <c r="O979" s="92"/>
      <c r="P979" s="228">
        <f>O979*H979</f>
        <v>0</v>
      </c>
      <c r="Q979" s="228">
        <v>0</v>
      </c>
      <c r="R979" s="228">
        <f>Q979*H979</f>
        <v>0</v>
      </c>
      <c r="S979" s="228">
        <v>0</v>
      </c>
      <c r="T979" s="229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0" t="s">
        <v>143</v>
      </c>
      <c r="AT979" s="230" t="s">
        <v>139</v>
      </c>
      <c r="AU979" s="230" t="s">
        <v>144</v>
      </c>
      <c r="AY979" s="18" t="s">
        <v>134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8" t="s">
        <v>81</v>
      </c>
      <c r="BK979" s="231">
        <f>ROUND(I979*H979,2)</f>
        <v>0</v>
      </c>
      <c r="BL979" s="18" t="s">
        <v>143</v>
      </c>
      <c r="BM979" s="230" t="s">
        <v>1232</v>
      </c>
    </row>
    <row r="980" s="2" customFormat="1">
      <c r="A980" s="39"/>
      <c r="B980" s="40"/>
      <c r="C980" s="41"/>
      <c r="D980" s="234" t="s">
        <v>192</v>
      </c>
      <c r="E980" s="41"/>
      <c r="F980" s="265" t="s">
        <v>1032</v>
      </c>
      <c r="G980" s="41"/>
      <c r="H980" s="41"/>
      <c r="I980" s="266"/>
      <c r="J980" s="41"/>
      <c r="K980" s="41"/>
      <c r="L980" s="45"/>
      <c r="M980" s="267"/>
      <c r="N980" s="268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192</v>
      </c>
      <c r="AU980" s="18" t="s">
        <v>144</v>
      </c>
    </row>
    <row r="981" s="2" customFormat="1" ht="24.15" customHeight="1">
      <c r="A981" s="39"/>
      <c r="B981" s="40"/>
      <c r="C981" s="255" t="s">
        <v>877</v>
      </c>
      <c r="D981" s="255" t="s">
        <v>188</v>
      </c>
      <c r="E981" s="256" t="s">
        <v>1034</v>
      </c>
      <c r="F981" s="257" t="s">
        <v>1035</v>
      </c>
      <c r="G981" s="258" t="s">
        <v>150</v>
      </c>
      <c r="H981" s="259">
        <v>27</v>
      </c>
      <c r="I981" s="260"/>
      <c r="J981" s="261">
        <f>ROUND(I981*H981,2)</f>
        <v>0</v>
      </c>
      <c r="K981" s="257" t="s">
        <v>1</v>
      </c>
      <c r="L981" s="262"/>
      <c r="M981" s="263" t="s">
        <v>1</v>
      </c>
      <c r="N981" s="264" t="s">
        <v>38</v>
      </c>
      <c r="O981" s="92"/>
      <c r="P981" s="228">
        <f>O981*H981</f>
        <v>0</v>
      </c>
      <c r="Q981" s="228">
        <v>0</v>
      </c>
      <c r="R981" s="228">
        <f>Q981*H981</f>
        <v>0</v>
      </c>
      <c r="S981" s="228">
        <v>0</v>
      </c>
      <c r="T981" s="229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0" t="s">
        <v>183</v>
      </c>
      <c r="AT981" s="230" t="s">
        <v>188</v>
      </c>
      <c r="AU981" s="230" t="s">
        <v>144</v>
      </c>
      <c r="AY981" s="18" t="s">
        <v>134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8" t="s">
        <v>81</v>
      </c>
      <c r="BK981" s="231">
        <f>ROUND(I981*H981,2)</f>
        <v>0</v>
      </c>
      <c r="BL981" s="18" t="s">
        <v>143</v>
      </c>
      <c r="BM981" s="230" t="s">
        <v>1233</v>
      </c>
    </row>
    <row r="982" s="2" customFormat="1" ht="24.15" customHeight="1">
      <c r="A982" s="39"/>
      <c r="B982" s="40"/>
      <c r="C982" s="219" t="s">
        <v>1234</v>
      </c>
      <c r="D982" s="219" t="s">
        <v>139</v>
      </c>
      <c r="E982" s="220" t="s">
        <v>1235</v>
      </c>
      <c r="F982" s="221" t="s">
        <v>1236</v>
      </c>
      <c r="G982" s="222" t="s">
        <v>150</v>
      </c>
      <c r="H982" s="223">
        <v>1</v>
      </c>
      <c r="I982" s="224"/>
      <c r="J982" s="225">
        <f>ROUND(I982*H982,2)</f>
        <v>0</v>
      </c>
      <c r="K982" s="221" t="s">
        <v>1</v>
      </c>
      <c r="L982" s="45"/>
      <c r="M982" s="226" t="s">
        <v>1</v>
      </c>
      <c r="N982" s="227" t="s">
        <v>38</v>
      </c>
      <c r="O982" s="92"/>
      <c r="P982" s="228">
        <f>O982*H982</f>
        <v>0</v>
      </c>
      <c r="Q982" s="228">
        <v>0</v>
      </c>
      <c r="R982" s="228">
        <f>Q982*H982</f>
        <v>0</v>
      </c>
      <c r="S982" s="228">
        <v>0</v>
      </c>
      <c r="T982" s="229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30" t="s">
        <v>143</v>
      </c>
      <c r="AT982" s="230" t="s">
        <v>139</v>
      </c>
      <c r="AU982" s="230" t="s">
        <v>144</v>
      </c>
      <c r="AY982" s="18" t="s">
        <v>134</v>
      </c>
      <c r="BE982" s="231">
        <f>IF(N982="základní",J982,0)</f>
        <v>0</v>
      </c>
      <c r="BF982" s="231">
        <f>IF(N982="snížená",J982,0)</f>
        <v>0</v>
      </c>
      <c r="BG982" s="231">
        <f>IF(N982="zákl. přenesená",J982,0)</f>
        <v>0</v>
      </c>
      <c r="BH982" s="231">
        <f>IF(N982="sníž. přenesená",J982,0)</f>
        <v>0</v>
      </c>
      <c r="BI982" s="231">
        <f>IF(N982="nulová",J982,0)</f>
        <v>0</v>
      </c>
      <c r="BJ982" s="18" t="s">
        <v>81</v>
      </c>
      <c r="BK982" s="231">
        <f>ROUND(I982*H982,2)</f>
        <v>0</v>
      </c>
      <c r="BL982" s="18" t="s">
        <v>143</v>
      </c>
      <c r="BM982" s="230" t="s">
        <v>1237</v>
      </c>
    </row>
    <row r="983" s="2" customFormat="1">
      <c r="A983" s="39"/>
      <c r="B983" s="40"/>
      <c r="C983" s="41"/>
      <c r="D983" s="234" t="s">
        <v>192</v>
      </c>
      <c r="E983" s="41"/>
      <c r="F983" s="265" t="s">
        <v>1238</v>
      </c>
      <c r="G983" s="41"/>
      <c r="H983" s="41"/>
      <c r="I983" s="266"/>
      <c r="J983" s="41"/>
      <c r="K983" s="41"/>
      <c r="L983" s="45"/>
      <c r="M983" s="267"/>
      <c r="N983" s="268"/>
      <c r="O983" s="92"/>
      <c r="P983" s="92"/>
      <c r="Q983" s="92"/>
      <c r="R983" s="92"/>
      <c r="S983" s="92"/>
      <c r="T983" s="93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192</v>
      </c>
      <c r="AU983" s="18" t="s">
        <v>144</v>
      </c>
    </row>
    <row r="984" s="2" customFormat="1" ht="21.75" customHeight="1">
      <c r="A984" s="39"/>
      <c r="B984" s="40"/>
      <c r="C984" s="255" t="s">
        <v>879</v>
      </c>
      <c r="D984" s="255" t="s">
        <v>188</v>
      </c>
      <c r="E984" s="256" t="s">
        <v>1239</v>
      </c>
      <c r="F984" s="257" t="s">
        <v>1240</v>
      </c>
      <c r="G984" s="258" t="s">
        <v>150</v>
      </c>
      <c r="H984" s="259">
        <v>1</v>
      </c>
      <c r="I984" s="260"/>
      <c r="J984" s="261">
        <f>ROUND(I984*H984,2)</f>
        <v>0</v>
      </c>
      <c r="K984" s="257" t="s">
        <v>1</v>
      </c>
      <c r="L984" s="262"/>
      <c r="M984" s="263" t="s">
        <v>1</v>
      </c>
      <c r="N984" s="264" t="s">
        <v>38</v>
      </c>
      <c r="O984" s="92"/>
      <c r="P984" s="228">
        <f>O984*H984</f>
        <v>0</v>
      </c>
      <c r="Q984" s="228">
        <v>0</v>
      </c>
      <c r="R984" s="228">
        <f>Q984*H984</f>
        <v>0</v>
      </c>
      <c r="S984" s="228">
        <v>0</v>
      </c>
      <c r="T984" s="229">
        <f>S984*H984</f>
        <v>0</v>
      </c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R984" s="230" t="s">
        <v>183</v>
      </c>
      <c r="AT984" s="230" t="s">
        <v>188</v>
      </c>
      <c r="AU984" s="230" t="s">
        <v>144</v>
      </c>
      <c r="AY984" s="18" t="s">
        <v>134</v>
      </c>
      <c r="BE984" s="231">
        <f>IF(N984="základní",J984,0)</f>
        <v>0</v>
      </c>
      <c r="BF984" s="231">
        <f>IF(N984="snížená",J984,0)</f>
        <v>0</v>
      </c>
      <c r="BG984" s="231">
        <f>IF(N984="zákl. přenesená",J984,0)</f>
        <v>0</v>
      </c>
      <c r="BH984" s="231">
        <f>IF(N984="sníž. přenesená",J984,0)</f>
        <v>0</v>
      </c>
      <c r="BI984" s="231">
        <f>IF(N984="nulová",J984,0)</f>
        <v>0</v>
      </c>
      <c r="BJ984" s="18" t="s">
        <v>81</v>
      </c>
      <c r="BK984" s="231">
        <f>ROUND(I984*H984,2)</f>
        <v>0</v>
      </c>
      <c r="BL984" s="18" t="s">
        <v>143</v>
      </c>
      <c r="BM984" s="230" t="s">
        <v>1241</v>
      </c>
    </row>
    <row r="985" s="2" customFormat="1" ht="21.75" customHeight="1">
      <c r="A985" s="39"/>
      <c r="B985" s="40"/>
      <c r="C985" s="219" t="s">
        <v>1242</v>
      </c>
      <c r="D985" s="219" t="s">
        <v>139</v>
      </c>
      <c r="E985" s="220" t="s">
        <v>1243</v>
      </c>
      <c r="F985" s="221" t="s">
        <v>1244</v>
      </c>
      <c r="G985" s="222" t="s">
        <v>150</v>
      </c>
      <c r="H985" s="223">
        <v>1</v>
      </c>
      <c r="I985" s="224"/>
      <c r="J985" s="225">
        <f>ROUND(I985*H985,2)</f>
        <v>0</v>
      </c>
      <c r="K985" s="221" t="s">
        <v>1</v>
      </c>
      <c r="L985" s="45"/>
      <c r="M985" s="226" t="s">
        <v>1</v>
      </c>
      <c r="N985" s="227" t="s">
        <v>38</v>
      </c>
      <c r="O985" s="92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0" t="s">
        <v>143</v>
      </c>
      <c r="AT985" s="230" t="s">
        <v>139</v>
      </c>
      <c r="AU985" s="230" t="s">
        <v>144</v>
      </c>
      <c r="AY985" s="18" t="s">
        <v>134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8" t="s">
        <v>81</v>
      </c>
      <c r="BK985" s="231">
        <f>ROUND(I985*H985,2)</f>
        <v>0</v>
      </c>
      <c r="BL985" s="18" t="s">
        <v>143</v>
      </c>
      <c r="BM985" s="230" t="s">
        <v>1245</v>
      </c>
    </row>
    <row r="986" s="2" customFormat="1">
      <c r="A986" s="39"/>
      <c r="B986" s="40"/>
      <c r="C986" s="41"/>
      <c r="D986" s="234" t="s">
        <v>192</v>
      </c>
      <c r="E986" s="41"/>
      <c r="F986" s="265" t="s">
        <v>1246</v>
      </c>
      <c r="G986" s="41"/>
      <c r="H986" s="41"/>
      <c r="I986" s="266"/>
      <c r="J986" s="41"/>
      <c r="K986" s="41"/>
      <c r="L986" s="45"/>
      <c r="M986" s="267"/>
      <c r="N986" s="268"/>
      <c r="O986" s="92"/>
      <c r="P986" s="92"/>
      <c r="Q986" s="92"/>
      <c r="R986" s="92"/>
      <c r="S986" s="92"/>
      <c r="T986" s="93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192</v>
      </c>
      <c r="AU986" s="18" t="s">
        <v>144</v>
      </c>
    </row>
    <row r="987" s="2" customFormat="1" ht="16.5" customHeight="1">
      <c r="A987" s="39"/>
      <c r="B987" s="40"/>
      <c r="C987" s="255" t="s">
        <v>884</v>
      </c>
      <c r="D987" s="255" t="s">
        <v>188</v>
      </c>
      <c r="E987" s="256" t="s">
        <v>1247</v>
      </c>
      <c r="F987" s="257" t="s">
        <v>1248</v>
      </c>
      <c r="G987" s="258" t="s">
        <v>150</v>
      </c>
      <c r="H987" s="259">
        <v>1</v>
      </c>
      <c r="I987" s="260"/>
      <c r="J987" s="261">
        <f>ROUND(I987*H987,2)</f>
        <v>0</v>
      </c>
      <c r="K987" s="257" t="s">
        <v>1</v>
      </c>
      <c r="L987" s="262"/>
      <c r="M987" s="263" t="s">
        <v>1</v>
      </c>
      <c r="N987" s="264" t="s">
        <v>38</v>
      </c>
      <c r="O987" s="92"/>
      <c r="P987" s="228">
        <f>O987*H987</f>
        <v>0</v>
      </c>
      <c r="Q987" s="228">
        <v>0</v>
      </c>
      <c r="R987" s="228">
        <f>Q987*H987</f>
        <v>0</v>
      </c>
      <c r="S987" s="228">
        <v>0</v>
      </c>
      <c r="T987" s="229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0" t="s">
        <v>183</v>
      </c>
      <c r="AT987" s="230" t="s">
        <v>188</v>
      </c>
      <c r="AU987" s="230" t="s">
        <v>144</v>
      </c>
      <c r="AY987" s="18" t="s">
        <v>134</v>
      </c>
      <c r="BE987" s="231">
        <f>IF(N987="základní",J987,0)</f>
        <v>0</v>
      </c>
      <c r="BF987" s="231">
        <f>IF(N987="snížená",J987,0)</f>
        <v>0</v>
      </c>
      <c r="BG987" s="231">
        <f>IF(N987="zákl. přenesená",J987,0)</f>
        <v>0</v>
      </c>
      <c r="BH987" s="231">
        <f>IF(N987="sníž. přenesená",J987,0)</f>
        <v>0</v>
      </c>
      <c r="BI987" s="231">
        <f>IF(N987="nulová",J987,0)</f>
        <v>0</v>
      </c>
      <c r="BJ987" s="18" t="s">
        <v>81</v>
      </c>
      <c r="BK987" s="231">
        <f>ROUND(I987*H987,2)</f>
        <v>0</v>
      </c>
      <c r="BL987" s="18" t="s">
        <v>143</v>
      </c>
      <c r="BM987" s="230" t="s">
        <v>1249</v>
      </c>
    </row>
    <row r="988" s="2" customFormat="1" ht="16.5" customHeight="1">
      <c r="A988" s="39"/>
      <c r="B988" s="40"/>
      <c r="C988" s="219" t="s">
        <v>1250</v>
      </c>
      <c r="D988" s="219" t="s">
        <v>139</v>
      </c>
      <c r="E988" s="220" t="s">
        <v>1251</v>
      </c>
      <c r="F988" s="221" t="s">
        <v>1252</v>
      </c>
      <c r="G988" s="222" t="s">
        <v>142</v>
      </c>
      <c r="H988" s="223">
        <v>49.5</v>
      </c>
      <c r="I988" s="224"/>
      <c r="J988" s="225">
        <f>ROUND(I988*H988,2)</f>
        <v>0</v>
      </c>
      <c r="K988" s="221" t="s">
        <v>1</v>
      </c>
      <c r="L988" s="45"/>
      <c r="M988" s="226" t="s">
        <v>1</v>
      </c>
      <c r="N988" s="227" t="s">
        <v>38</v>
      </c>
      <c r="O988" s="92"/>
      <c r="P988" s="228">
        <f>O988*H988</f>
        <v>0</v>
      </c>
      <c r="Q988" s="228">
        <v>0</v>
      </c>
      <c r="R988" s="228">
        <f>Q988*H988</f>
        <v>0</v>
      </c>
      <c r="S988" s="228">
        <v>0</v>
      </c>
      <c r="T988" s="229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0" t="s">
        <v>143</v>
      </c>
      <c r="AT988" s="230" t="s">
        <v>139</v>
      </c>
      <c r="AU988" s="230" t="s">
        <v>144</v>
      </c>
      <c r="AY988" s="18" t="s">
        <v>134</v>
      </c>
      <c r="BE988" s="231">
        <f>IF(N988="základní",J988,0)</f>
        <v>0</v>
      </c>
      <c r="BF988" s="231">
        <f>IF(N988="snížená",J988,0)</f>
        <v>0</v>
      </c>
      <c r="BG988" s="231">
        <f>IF(N988="zákl. přenesená",J988,0)</f>
        <v>0</v>
      </c>
      <c r="BH988" s="231">
        <f>IF(N988="sníž. přenesená",J988,0)</f>
        <v>0</v>
      </c>
      <c r="BI988" s="231">
        <f>IF(N988="nulová",J988,0)</f>
        <v>0</v>
      </c>
      <c r="BJ988" s="18" t="s">
        <v>81</v>
      </c>
      <c r="BK988" s="231">
        <f>ROUND(I988*H988,2)</f>
        <v>0</v>
      </c>
      <c r="BL988" s="18" t="s">
        <v>143</v>
      </c>
      <c r="BM988" s="230" t="s">
        <v>1253</v>
      </c>
    </row>
    <row r="989" s="2" customFormat="1">
      <c r="A989" s="39"/>
      <c r="B989" s="40"/>
      <c r="C989" s="41"/>
      <c r="D989" s="234" t="s">
        <v>192</v>
      </c>
      <c r="E989" s="41"/>
      <c r="F989" s="265" t="s">
        <v>1254</v>
      </c>
      <c r="G989" s="41"/>
      <c r="H989" s="41"/>
      <c r="I989" s="266"/>
      <c r="J989" s="41"/>
      <c r="K989" s="41"/>
      <c r="L989" s="45"/>
      <c r="M989" s="267"/>
      <c r="N989" s="268"/>
      <c r="O989" s="92"/>
      <c r="P989" s="92"/>
      <c r="Q989" s="92"/>
      <c r="R989" s="92"/>
      <c r="S989" s="92"/>
      <c r="T989" s="93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T989" s="18" t="s">
        <v>192</v>
      </c>
      <c r="AU989" s="18" t="s">
        <v>144</v>
      </c>
    </row>
    <row r="990" s="13" customFormat="1">
      <c r="A990" s="13"/>
      <c r="B990" s="232"/>
      <c r="C990" s="233"/>
      <c r="D990" s="234" t="s">
        <v>145</v>
      </c>
      <c r="E990" s="235" t="s">
        <v>1</v>
      </c>
      <c r="F990" s="236" t="s">
        <v>1010</v>
      </c>
      <c r="G990" s="233"/>
      <c r="H990" s="237">
        <v>49.5</v>
      </c>
      <c r="I990" s="238"/>
      <c r="J990" s="233"/>
      <c r="K990" s="233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145</v>
      </c>
      <c r="AU990" s="243" t="s">
        <v>144</v>
      </c>
      <c r="AV990" s="13" t="s">
        <v>83</v>
      </c>
      <c r="AW990" s="13" t="s">
        <v>30</v>
      </c>
      <c r="AX990" s="13" t="s">
        <v>73</v>
      </c>
      <c r="AY990" s="243" t="s">
        <v>134</v>
      </c>
    </row>
    <row r="991" s="14" customFormat="1">
      <c r="A991" s="14"/>
      <c r="B991" s="244"/>
      <c r="C991" s="245"/>
      <c r="D991" s="234" t="s">
        <v>145</v>
      </c>
      <c r="E991" s="246" t="s">
        <v>1</v>
      </c>
      <c r="F991" s="247" t="s">
        <v>147</v>
      </c>
      <c r="G991" s="245"/>
      <c r="H991" s="248">
        <v>49.5</v>
      </c>
      <c r="I991" s="249"/>
      <c r="J991" s="245"/>
      <c r="K991" s="245"/>
      <c r="L991" s="250"/>
      <c r="M991" s="251"/>
      <c r="N991" s="252"/>
      <c r="O991" s="252"/>
      <c r="P991" s="252"/>
      <c r="Q991" s="252"/>
      <c r="R991" s="252"/>
      <c r="S991" s="252"/>
      <c r="T991" s="25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4" t="s">
        <v>145</v>
      </c>
      <c r="AU991" s="254" t="s">
        <v>144</v>
      </c>
      <c r="AV991" s="14" t="s">
        <v>143</v>
      </c>
      <c r="AW991" s="14" t="s">
        <v>30</v>
      </c>
      <c r="AX991" s="14" t="s">
        <v>81</v>
      </c>
      <c r="AY991" s="254" t="s">
        <v>134</v>
      </c>
    </row>
    <row r="992" s="2" customFormat="1" ht="16.5" customHeight="1">
      <c r="A992" s="39"/>
      <c r="B992" s="40"/>
      <c r="C992" s="255" t="s">
        <v>886</v>
      </c>
      <c r="D992" s="255" t="s">
        <v>188</v>
      </c>
      <c r="E992" s="256" t="s">
        <v>1255</v>
      </c>
      <c r="F992" s="257" t="s">
        <v>1256</v>
      </c>
      <c r="G992" s="258" t="s">
        <v>142</v>
      </c>
      <c r="H992" s="259">
        <v>49.5</v>
      </c>
      <c r="I992" s="260"/>
      <c r="J992" s="261">
        <f>ROUND(I992*H992,2)</f>
        <v>0</v>
      </c>
      <c r="K992" s="257" t="s">
        <v>1</v>
      </c>
      <c r="L992" s="262"/>
      <c r="M992" s="263" t="s">
        <v>1</v>
      </c>
      <c r="N992" s="264" t="s">
        <v>38</v>
      </c>
      <c r="O992" s="92"/>
      <c r="P992" s="228">
        <f>O992*H992</f>
        <v>0</v>
      </c>
      <c r="Q992" s="228">
        <v>0</v>
      </c>
      <c r="R992" s="228">
        <f>Q992*H992</f>
        <v>0</v>
      </c>
      <c r="S992" s="228">
        <v>0</v>
      </c>
      <c r="T992" s="229">
        <f>S992*H992</f>
        <v>0</v>
      </c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R992" s="230" t="s">
        <v>183</v>
      </c>
      <c r="AT992" s="230" t="s">
        <v>188</v>
      </c>
      <c r="AU992" s="230" t="s">
        <v>144</v>
      </c>
      <c r="AY992" s="18" t="s">
        <v>134</v>
      </c>
      <c r="BE992" s="231">
        <f>IF(N992="základní",J992,0)</f>
        <v>0</v>
      </c>
      <c r="BF992" s="231">
        <f>IF(N992="snížená",J992,0)</f>
        <v>0</v>
      </c>
      <c r="BG992" s="231">
        <f>IF(N992="zákl. přenesená",J992,0)</f>
        <v>0</v>
      </c>
      <c r="BH992" s="231">
        <f>IF(N992="sníž. přenesená",J992,0)</f>
        <v>0</v>
      </c>
      <c r="BI992" s="231">
        <f>IF(N992="nulová",J992,0)</f>
        <v>0</v>
      </c>
      <c r="BJ992" s="18" t="s">
        <v>81</v>
      </c>
      <c r="BK992" s="231">
        <f>ROUND(I992*H992,2)</f>
        <v>0</v>
      </c>
      <c r="BL992" s="18" t="s">
        <v>143</v>
      </c>
      <c r="BM992" s="230" t="s">
        <v>1257</v>
      </c>
    </row>
    <row r="993" s="13" customFormat="1">
      <c r="A993" s="13"/>
      <c r="B993" s="232"/>
      <c r="C993" s="233"/>
      <c r="D993" s="234" t="s">
        <v>145</v>
      </c>
      <c r="E993" s="235" t="s">
        <v>1</v>
      </c>
      <c r="F993" s="236" t="s">
        <v>1010</v>
      </c>
      <c r="G993" s="233"/>
      <c r="H993" s="237">
        <v>49.5</v>
      </c>
      <c r="I993" s="238"/>
      <c r="J993" s="233"/>
      <c r="K993" s="233"/>
      <c r="L993" s="239"/>
      <c r="M993" s="240"/>
      <c r="N993" s="241"/>
      <c r="O993" s="241"/>
      <c r="P993" s="241"/>
      <c r="Q993" s="241"/>
      <c r="R993" s="241"/>
      <c r="S993" s="241"/>
      <c r="T993" s="242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3" t="s">
        <v>145</v>
      </c>
      <c r="AU993" s="243" t="s">
        <v>144</v>
      </c>
      <c r="AV993" s="13" t="s">
        <v>83</v>
      </c>
      <c r="AW993" s="13" t="s">
        <v>30</v>
      </c>
      <c r="AX993" s="13" t="s">
        <v>73</v>
      </c>
      <c r="AY993" s="243" t="s">
        <v>134</v>
      </c>
    </row>
    <row r="994" s="14" customFormat="1">
      <c r="A994" s="14"/>
      <c r="B994" s="244"/>
      <c r="C994" s="245"/>
      <c r="D994" s="234" t="s">
        <v>145</v>
      </c>
      <c r="E994" s="246" t="s">
        <v>1</v>
      </c>
      <c r="F994" s="247" t="s">
        <v>147</v>
      </c>
      <c r="G994" s="245"/>
      <c r="H994" s="248">
        <v>49.5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4" t="s">
        <v>145</v>
      </c>
      <c r="AU994" s="254" t="s">
        <v>144</v>
      </c>
      <c r="AV994" s="14" t="s">
        <v>143</v>
      </c>
      <c r="AW994" s="14" t="s">
        <v>30</v>
      </c>
      <c r="AX994" s="14" t="s">
        <v>81</v>
      </c>
      <c r="AY994" s="254" t="s">
        <v>134</v>
      </c>
    </row>
    <row r="995" s="2" customFormat="1" ht="16.5" customHeight="1">
      <c r="A995" s="39"/>
      <c r="B995" s="40"/>
      <c r="C995" s="219" t="s">
        <v>1258</v>
      </c>
      <c r="D995" s="219" t="s">
        <v>139</v>
      </c>
      <c r="E995" s="220" t="s">
        <v>1259</v>
      </c>
      <c r="F995" s="221" t="s">
        <v>1260</v>
      </c>
      <c r="G995" s="222" t="s">
        <v>150</v>
      </c>
      <c r="H995" s="223">
        <v>2</v>
      </c>
      <c r="I995" s="224"/>
      <c r="J995" s="225">
        <f>ROUND(I995*H995,2)</f>
        <v>0</v>
      </c>
      <c r="K995" s="221" t="s">
        <v>1</v>
      </c>
      <c r="L995" s="45"/>
      <c r="M995" s="226" t="s">
        <v>1</v>
      </c>
      <c r="N995" s="227" t="s">
        <v>38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143</v>
      </c>
      <c r="AT995" s="230" t="s">
        <v>139</v>
      </c>
      <c r="AU995" s="230" t="s">
        <v>144</v>
      </c>
      <c r="AY995" s="18" t="s">
        <v>134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81</v>
      </c>
      <c r="BK995" s="231">
        <f>ROUND(I995*H995,2)</f>
        <v>0</v>
      </c>
      <c r="BL995" s="18" t="s">
        <v>143</v>
      </c>
      <c r="BM995" s="230" t="s">
        <v>1261</v>
      </c>
    </row>
    <row r="996" s="2" customFormat="1">
      <c r="A996" s="39"/>
      <c r="B996" s="40"/>
      <c r="C996" s="41"/>
      <c r="D996" s="234" t="s">
        <v>192</v>
      </c>
      <c r="E996" s="41"/>
      <c r="F996" s="265" t="s">
        <v>1262</v>
      </c>
      <c r="G996" s="41"/>
      <c r="H996" s="41"/>
      <c r="I996" s="266"/>
      <c r="J996" s="41"/>
      <c r="K996" s="41"/>
      <c r="L996" s="45"/>
      <c r="M996" s="267"/>
      <c r="N996" s="268"/>
      <c r="O996" s="92"/>
      <c r="P996" s="92"/>
      <c r="Q996" s="92"/>
      <c r="R996" s="92"/>
      <c r="S996" s="92"/>
      <c r="T996" s="93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192</v>
      </c>
      <c r="AU996" s="18" t="s">
        <v>144</v>
      </c>
    </row>
    <row r="997" s="2" customFormat="1" ht="16.5" customHeight="1">
      <c r="A997" s="39"/>
      <c r="B997" s="40"/>
      <c r="C997" s="255" t="s">
        <v>889</v>
      </c>
      <c r="D997" s="255" t="s">
        <v>188</v>
      </c>
      <c r="E997" s="256" t="s">
        <v>1263</v>
      </c>
      <c r="F997" s="257" t="s">
        <v>1264</v>
      </c>
      <c r="G997" s="258" t="s">
        <v>150</v>
      </c>
      <c r="H997" s="259">
        <v>2</v>
      </c>
      <c r="I997" s="260"/>
      <c r="J997" s="261">
        <f>ROUND(I997*H997,2)</f>
        <v>0</v>
      </c>
      <c r="K997" s="257" t="s">
        <v>1</v>
      </c>
      <c r="L997" s="262"/>
      <c r="M997" s="263" t="s">
        <v>1</v>
      </c>
      <c r="N997" s="264" t="s">
        <v>38</v>
      </c>
      <c r="O997" s="92"/>
      <c r="P997" s="228">
        <f>O997*H997</f>
        <v>0</v>
      </c>
      <c r="Q997" s="228">
        <v>0</v>
      </c>
      <c r="R997" s="228">
        <f>Q997*H997</f>
        <v>0</v>
      </c>
      <c r="S997" s="228">
        <v>0</v>
      </c>
      <c r="T997" s="229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0" t="s">
        <v>183</v>
      </c>
      <c r="AT997" s="230" t="s">
        <v>188</v>
      </c>
      <c r="AU997" s="230" t="s">
        <v>144</v>
      </c>
      <c r="AY997" s="18" t="s">
        <v>134</v>
      </c>
      <c r="BE997" s="231">
        <f>IF(N997="základní",J997,0)</f>
        <v>0</v>
      </c>
      <c r="BF997" s="231">
        <f>IF(N997="snížená",J997,0)</f>
        <v>0</v>
      </c>
      <c r="BG997" s="231">
        <f>IF(N997="zákl. přenesená",J997,0)</f>
        <v>0</v>
      </c>
      <c r="BH997" s="231">
        <f>IF(N997="sníž. přenesená",J997,0)</f>
        <v>0</v>
      </c>
      <c r="BI997" s="231">
        <f>IF(N997="nulová",J997,0)</f>
        <v>0</v>
      </c>
      <c r="BJ997" s="18" t="s">
        <v>81</v>
      </c>
      <c r="BK997" s="231">
        <f>ROUND(I997*H997,2)</f>
        <v>0</v>
      </c>
      <c r="BL997" s="18" t="s">
        <v>143</v>
      </c>
      <c r="BM997" s="230" t="s">
        <v>1265</v>
      </c>
    </row>
    <row r="998" s="2" customFormat="1" ht="16.5" customHeight="1">
      <c r="A998" s="39"/>
      <c r="B998" s="40"/>
      <c r="C998" s="219" t="s">
        <v>1266</v>
      </c>
      <c r="D998" s="219" t="s">
        <v>139</v>
      </c>
      <c r="E998" s="220" t="s">
        <v>767</v>
      </c>
      <c r="F998" s="221" t="s">
        <v>768</v>
      </c>
      <c r="G998" s="222" t="s">
        <v>150</v>
      </c>
      <c r="H998" s="223">
        <v>38</v>
      </c>
      <c r="I998" s="224"/>
      <c r="J998" s="225">
        <f>ROUND(I998*H998,2)</f>
        <v>0</v>
      </c>
      <c r="K998" s="221" t="s">
        <v>1</v>
      </c>
      <c r="L998" s="45"/>
      <c r="M998" s="226" t="s">
        <v>1</v>
      </c>
      <c r="N998" s="227" t="s">
        <v>38</v>
      </c>
      <c r="O998" s="92"/>
      <c r="P998" s="228">
        <f>O998*H998</f>
        <v>0</v>
      </c>
      <c r="Q998" s="228">
        <v>0</v>
      </c>
      <c r="R998" s="228">
        <f>Q998*H998</f>
        <v>0</v>
      </c>
      <c r="S998" s="228">
        <v>0</v>
      </c>
      <c r="T998" s="229">
        <f>S998*H998</f>
        <v>0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30" t="s">
        <v>143</v>
      </c>
      <c r="AT998" s="230" t="s">
        <v>139</v>
      </c>
      <c r="AU998" s="230" t="s">
        <v>144</v>
      </c>
      <c r="AY998" s="18" t="s">
        <v>134</v>
      </c>
      <c r="BE998" s="231">
        <f>IF(N998="základní",J998,0)</f>
        <v>0</v>
      </c>
      <c r="BF998" s="231">
        <f>IF(N998="snížená",J998,0)</f>
        <v>0</v>
      </c>
      <c r="BG998" s="231">
        <f>IF(N998="zákl. přenesená",J998,0)</f>
        <v>0</v>
      </c>
      <c r="BH998" s="231">
        <f>IF(N998="sníž. přenesená",J998,0)</f>
        <v>0</v>
      </c>
      <c r="BI998" s="231">
        <f>IF(N998="nulová",J998,0)</f>
        <v>0</v>
      </c>
      <c r="BJ998" s="18" t="s">
        <v>81</v>
      </c>
      <c r="BK998" s="231">
        <f>ROUND(I998*H998,2)</f>
        <v>0</v>
      </c>
      <c r="BL998" s="18" t="s">
        <v>143</v>
      </c>
      <c r="BM998" s="230" t="s">
        <v>1267</v>
      </c>
    </row>
    <row r="999" s="2" customFormat="1">
      <c r="A999" s="39"/>
      <c r="B999" s="40"/>
      <c r="C999" s="41"/>
      <c r="D999" s="234" t="s">
        <v>192</v>
      </c>
      <c r="E999" s="41"/>
      <c r="F999" s="265" t="s">
        <v>770</v>
      </c>
      <c r="G999" s="41"/>
      <c r="H999" s="41"/>
      <c r="I999" s="266"/>
      <c r="J999" s="41"/>
      <c r="K999" s="41"/>
      <c r="L999" s="45"/>
      <c r="M999" s="267"/>
      <c r="N999" s="268"/>
      <c r="O999" s="92"/>
      <c r="P999" s="92"/>
      <c r="Q999" s="92"/>
      <c r="R999" s="92"/>
      <c r="S999" s="92"/>
      <c r="T999" s="93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192</v>
      </c>
      <c r="AU999" s="18" t="s">
        <v>144</v>
      </c>
    </row>
    <row r="1000" s="2" customFormat="1" ht="16.5" customHeight="1">
      <c r="A1000" s="39"/>
      <c r="B1000" s="40"/>
      <c r="C1000" s="255" t="s">
        <v>890</v>
      </c>
      <c r="D1000" s="255" t="s">
        <v>188</v>
      </c>
      <c r="E1000" s="256" t="s">
        <v>771</v>
      </c>
      <c r="F1000" s="257" t="s">
        <v>772</v>
      </c>
      <c r="G1000" s="258" t="s">
        <v>150</v>
      </c>
      <c r="H1000" s="259">
        <v>38</v>
      </c>
      <c r="I1000" s="260"/>
      <c r="J1000" s="261">
        <f>ROUND(I1000*H1000,2)</f>
        <v>0</v>
      </c>
      <c r="K1000" s="257" t="s">
        <v>1</v>
      </c>
      <c r="L1000" s="262"/>
      <c r="M1000" s="263" t="s">
        <v>1</v>
      </c>
      <c r="N1000" s="264" t="s">
        <v>38</v>
      </c>
      <c r="O1000" s="92"/>
      <c r="P1000" s="228">
        <f>O1000*H1000</f>
        <v>0</v>
      </c>
      <c r="Q1000" s="228">
        <v>0</v>
      </c>
      <c r="R1000" s="228">
        <f>Q1000*H1000</f>
        <v>0</v>
      </c>
      <c r="S1000" s="228">
        <v>0</v>
      </c>
      <c r="T1000" s="229">
        <f>S1000*H1000</f>
        <v>0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30" t="s">
        <v>183</v>
      </c>
      <c r="AT1000" s="230" t="s">
        <v>188</v>
      </c>
      <c r="AU1000" s="230" t="s">
        <v>144</v>
      </c>
      <c r="AY1000" s="18" t="s">
        <v>134</v>
      </c>
      <c r="BE1000" s="231">
        <f>IF(N1000="základní",J1000,0)</f>
        <v>0</v>
      </c>
      <c r="BF1000" s="231">
        <f>IF(N1000="snížená",J1000,0)</f>
        <v>0</v>
      </c>
      <c r="BG1000" s="231">
        <f>IF(N1000="zákl. přenesená",J1000,0)</f>
        <v>0</v>
      </c>
      <c r="BH1000" s="231">
        <f>IF(N1000="sníž. přenesená",J1000,0)</f>
        <v>0</v>
      </c>
      <c r="BI1000" s="231">
        <f>IF(N1000="nulová",J1000,0)</f>
        <v>0</v>
      </c>
      <c r="BJ1000" s="18" t="s">
        <v>81</v>
      </c>
      <c r="BK1000" s="231">
        <f>ROUND(I1000*H1000,2)</f>
        <v>0</v>
      </c>
      <c r="BL1000" s="18" t="s">
        <v>143</v>
      </c>
      <c r="BM1000" s="230" t="s">
        <v>1268</v>
      </c>
    </row>
    <row r="1001" s="2" customFormat="1" ht="24.15" customHeight="1">
      <c r="A1001" s="39"/>
      <c r="B1001" s="40"/>
      <c r="C1001" s="219" t="s">
        <v>1269</v>
      </c>
      <c r="D1001" s="219" t="s">
        <v>139</v>
      </c>
      <c r="E1001" s="220" t="s">
        <v>1270</v>
      </c>
      <c r="F1001" s="221" t="s">
        <v>1271</v>
      </c>
      <c r="G1001" s="222" t="s">
        <v>150</v>
      </c>
      <c r="H1001" s="223">
        <v>24</v>
      </c>
      <c r="I1001" s="224"/>
      <c r="J1001" s="225">
        <f>ROUND(I1001*H1001,2)</f>
        <v>0</v>
      </c>
      <c r="K1001" s="221" t="s">
        <v>1</v>
      </c>
      <c r="L1001" s="45"/>
      <c r="M1001" s="226" t="s">
        <v>1</v>
      </c>
      <c r="N1001" s="227" t="s">
        <v>38</v>
      </c>
      <c r="O1001" s="92"/>
      <c r="P1001" s="228">
        <f>O1001*H1001</f>
        <v>0</v>
      </c>
      <c r="Q1001" s="228">
        <v>0</v>
      </c>
      <c r="R1001" s="228">
        <f>Q1001*H1001</f>
        <v>0</v>
      </c>
      <c r="S1001" s="228">
        <v>0</v>
      </c>
      <c r="T1001" s="229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0" t="s">
        <v>143</v>
      </c>
      <c r="AT1001" s="230" t="s">
        <v>139</v>
      </c>
      <c r="AU1001" s="230" t="s">
        <v>144</v>
      </c>
      <c r="AY1001" s="18" t="s">
        <v>134</v>
      </c>
      <c r="BE1001" s="231">
        <f>IF(N1001="základní",J1001,0)</f>
        <v>0</v>
      </c>
      <c r="BF1001" s="231">
        <f>IF(N1001="snížená",J1001,0)</f>
        <v>0</v>
      </c>
      <c r="BG1001" s="231">
        <f>IF(N1001="zákl. přenesená",J1001,0)</f>
        <v>0</v>
      </c>
      <c r="BH1001" s="231">
        <f>IF(N1001="sníž. přenesená",J1001,0)</f>
        <v>0</v>
      </c>
      <c r="BI1001" s="231">
        <f>IF(N1001="nulová",J1001,0)</f>
        <v>0</v>
      </c>
      <c r="BJ1001" s="18" t="s">
        <v>81</v>
      </c>
      <c r="BK1001" s="231">
        <f>ROUND(I1001*H1001,2)</f>
        <v>0</v>
      </c>
      <c r="BL1001" s="18" t="s">
        <v>143</v>
      </c>
      <c r="BM1001" s="230" t="s">
        <v>1272</v>
      </c>
    </row>
    <row r="1002" s="2" customFormat="1">
      <c r="A1002" s="39"/>
      <c r="B1002" s="40"/>
      <c r="C1002" s="41"/>
      <c r="D1002" s="234" t="s">
        <v>192</v>
      </c>
      <c r="E1002" s="41"/>
      <c r="F1002" s="265" t="s">
        <v>1273</v>
      </c>
      <c r="G1002" s="41"/>
      <c r="H1002" s="41"/>
      <c r="I1002" s="266"/>
      <c r="J1002" s="41"/>
      <c r="K1002" s="41"/>
      <c r="L1002" s="45"/>
      <c r="M1002" s="267"/>
      <c r="N1002" s="268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192</v>
      </c>
      <c r="AU1002" s="18" t="s">
        <v>144</v>
      </c>
    </row>
    <row r="1003" s="2" customFormat="1" ht="24.15" customHeight="1">
      <c r="A1003" s="39"/>
      <c r="B1003" s="40"/>
      <c r="C1003" s="255" t="s">
        <v>892</v>
      </c>
      <c r="D1003" s="255" t="s">
        <v>188</v>
      </c>
      <c r="E1003" s="256" t="s">
        <v>1274</v>
      </c>
      <c r="F1003" s="257" t="s">
        <v>1275</v>
      </c>
      <c r="G1003" s="258" t="s">
        <v>150</v>
      </c>
      <c r="H1003" s="259">
        <v>24</v>
      </c>
      <c r="I1003" s="260"/>
      <c r="J1003" s="261">
        <f>ROUND(I1003*H1003,2)</f>
        <v>0</v>
      </c>
      <c r="K1003" s="257" t="s">
        <v>1</v>
      </c>
      <c r="L1003" s="262"/>
      <c r="M1003" s="263" t="s">
        <v>1</v>
      </c>
      <c r="N1003" s="264" t="s">
        <v>38</v>
      </c>
      <c r="O1003" s="92"/>
      <c r="P1003" s="228">
        <f>O1003*H1003</f>
        <v>0</v>
      </c>
      <c r="Q1003" s="228">
        <v>0</v>
      </c>
      <c r="R1003" s="228">
        <f>Q1003*H1003</f>
        <v>0</v>
      </c>
      <c r="S1003" s="228">
        <v>0</v>
      </c>
      <c r="T1003" s="229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0" t="s">
        <v>183</v>
      </c>
      <c r="AT1003" s="230" t="s">
        <v>188</v>
      </c>
      <c r="AU1003" s="230" t="s">
        <v>144</v>
      </c>
      <c r="AY1003" s="18" t="s">
        <v>134</v>
      </c>
      <c r="BE1003" s="231">
        <f>IF(N1003="základní",J1003,0)</f>
        <v>0</v>
      </c>
      <c r="BF1003" s="231">
        <f>IF(N1003="snížená",J1003,0)</f>
        <v>0</v>
      </c>
      <c r="BG1003" s="231">
        <f>IF(N1003="zákl. přenesená",J1003,0)</f>
        <v>0</v>
      </c>
      <c r="BH1003" s="231">
        <f>IF(N1003="sníž. přenesená",J1003,0)</f>
        <v>0</v>
      </c>
      <c r="BI1003" s="231">
        <f>IF(N1003="nulová",J1003,0)</f>
        <v>0</v>
      </c>
      <c r="BJ1003" s="18" t="s">
        <v>81</v>
      </c>
      <c r="BK1003" s="231">
        <f>ROUND(I1003*H1003,2)</f>
        <v>0</v>
      </c>
      <c r="BL1003" s="18" t="s">
        <v>143</v>
      </c>
      <c r="BM1003" s="230" t="s">
        <v>1276</v>
      </c>
    </row>
    <row r="1004" s="2" customFormat="1" ht="16.5" customHeight="1">
      <c r="A1004" s="39"/>
      <c r="B1004" s="40"/>
      <c r="C1004" s="219" t="s">
        <v>1277</v>
      </c>
      <c r="D1004" s="219" t="s">
        <v>139</v>
      </c>
      <c r="E1004" s="220" t="s">
        <v>1278</v>
      </c>
      <c r="F1004" s="221" t="s">
        <v>1279</v>
      </c>
      <c r="G1004" s="222" t="s">
        <v>150</v>
      </c>
      <c r="H1004" s="223">
        <v>1</v>
      </c>
      <c r="I1004" s="224"/>
      <c r="J1004" s="225">
        <f>ROUND(I1004*H1004,2)</f>
        <v>0</v>
      </c>
      <c r="K1004" s="221" t="s">
        <v>1</v>
      </c>
      <c r="L1004" s="45"/>
      <c r="M1004" s="226" t="s">
        <v>1</v>
      </c>
      <c r="N1004" s="227" t="s">
        <v>38</v>
      </c>
      <c r="O1004" s="92"/>
      <c r="P1004" s="228">
        <f>O1004*H1004</f>
        <v>0</v>
      </c>
      <c r="Q1004" s="228">
        <v>0</v>
      </c>
      <c r="R1004" s="228">
        <f>Q1004*H1004</f>
        <v>0</v>
      </c>
      <c r="S1004" s="228">
        <v>0</v>
      </c>
      <c r="T1004" s="229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30" t="s">
        <v>143</v>
      </c>
      <c r="AT1004" s="230" t="s">
        <v>139</v>
      </c>
      <c r="AU1004" s="230" t="s">
        <v>144</v>
      </c>
      <c r="AY1004" s="18" t="s">
        <v>134</v>
      </c>
      <c r="BE1004" s="231">
        <f>IF(N1004="základní",J1004,0)</f>
        <v>0</v>
      </c>
      <c r="BF1004" s="231">
        <f>IF(N1004="snížená",J1004,0)</f>
        <v>0</v>
      </c>
      <c r="BG1004" s="231">
        <f>IF(N1004="zákl. přenesená",J1004,0)</f>
        <v>0</v>
      </c>
      <c r="BH1004" s="231">
        <f>IF(N1004="sníž. přenesená",J1004,0)</f>
        <v>0</v>
      </c>
      <c r="BI1004" s="231">
        <f>IF(N1004="nulová",J1004,0)</f>
        <v>0</v>
      </c>
      <c r="BJ1004" s="18" t="s">
        <v>81</v>
      </c>
      <c r="BK1004" s="231">
        <f>ROUND(I1004*H1004,2)</f>
        <v>0</v>
      </c>
      <c r="BL1004" s="18" t="s">
        <v>143</v>
      </c>
      <c r="BM1004" s="230" t="s">
        <v>1280</v>
      </c>
    </row>
    <row r="1005" s="2" customFormat="1">
      <c r="A1005" s="39"/>
      <c r="B1005" s="40"/>
      <c r="C1005" s="41"/>
      <c r="D1005" s="234" t="s">
        <v>192</v>
      </c>
      <c r="E1005" s="41"/>
      <c r="F1005" s="265" t="s">
        <v>1281</v>
      </c>
      <c r="G1005" s="41"/>
      <c r="H1005" s="41"/>
      <c r="I1005" s="266"/>
      <c r="J1005" s="41"/>
      <c r="K1005" s="41"/>
      <c r="L1005" s="45"/>
      <c r="M1005" s="267"/>
      <c r="N1005" s="268"/>
      <c r="O1005" s="92"/>
      <c r="P1005" s="92"/>
      <c r="Q1005" s="92"/>
      <c r="R1005" s="92"/>
      <c r="S1005" s="92"/>
      <c r="T1005" s="93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T1005" s="18" t="s">
        <v>192</v>
      </c>
      <c r="AU1005" s="18" t="s">
        <v>144</v>
      </c>
    </row>
    <row r="1006" s="2" customFormat="1" ht="16.5" customHeight="1">
      <c r="A1006" s="39"/>
      <c r="B1006" s="40"/>
      <c r="C1006" s="255" t="s">
        <v>893</v>
      </c>
      <c r="D1006" s="255" t="s">
        <v>188</v>
      </c>
      <c r="E1006" s="256" t="s">
        <v>1282</v>
      </c>
      <c r="F1006" s="257" t="s">
        <v>1283</v>
      </c>
      <c r="G1006" s="258" t="s">
        <v>150</v>
      </c>
      <c r="H1006" s="259">
        <v>1</v>
      </c>
      <c r="I1006" s="260"/>
      <c r="J1006" s="261">
        <f>ROUND(I1006*H1006,2)</f>
        <v>0</v>
      </c>
      <c r="K1006" s="257" t="s">
        <v>1</v>
      </c>
      <c r="L1006" s="262"/>
      <c r="M1006" s="263" t="s">
        <v>1</v>
      </c>
      <c r="N1006" s="264" t="s">
        <v>38</v>
      </c>
      <c r="O1006" s="92"/>
      <c r="P1006" s="228">
        <f>O1006*H1006</f>
        <v>0</v>
      </c>
      <c r="Q1006" s="228">
        <v>0</v>
      </c>
      <c r="R1006" s="228">
        <f>Q1006*H1006</f>
        <v>0</v>
      </c>
      <c r="S1006" s="228">
        <v>0</v>
      </c>
      <c r="T1006" s="229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0" t="s">
        <v>183</v>
      </c>
      <c r="AT1006" s="230" t="s">
        <v>188</v>
      </c>
      <c r="AU1006" s="230" t="s">
        <v>144</v>
      </c>
      <c r="AY1006" s="18" t="s">
        <v>134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8" t="s">
        <v>81</v>
      </c>
      <c r="BK1006" s="231">
        <f>ROUND(I1006*H1006,2)</f>
        <v>0</v>
      </c>
      <c r="BL1006" s="18" t="s">
        <v>143</v>
      </c>
      <c r="BM1006" s="230" t="s">
        <v>1284</v>
      </c>
    </row>
    <row r="1007" s="2" customFormat="1" ht="16.5" customHeight="1">
      <c r="A1007" s="39"/>
      <c r="B1007" s="40"/>
      <c r="C1007" s="219" t="s">
        <v>1285</v>
      </c>
      <c r="D1007" s="219" t="s">
        <v>139</v>
      </c>
      <c r="E1007" s="220" t="s">
        <v>776</v>
      </c>
      <c r="F1007" s="221" t="s">
        <v>447</v>
      </c>
      <c r="G1007" s="222" t="s">
        <v>150</v>
      </c>
      <c r="H1007" s="223">
        <v>2</v>
      </c>
      <c r="I1007" s="224"/>
      <c r="J1007" s="225">
        <f>ROUND(I1007*H1007,2)</f>
        <v>0</v>
      </c>
      <c r="K1007" s="221" t="s">
        <v>1</v>
      </c>
      <c r="L1007" s="45"/>
      <c r="M1007" s="226" t="s">
        <v>1</v>
      </c>
      <c r="N1007" s="227" t="s">
        <v>38</v>
      </c>
      <c r="O1007" s="92"/>
      <c r="P1007" s="228">
        <f>O1007*H1007</f>
        <v>0</v>
      </c>
      <c r="Q1007" s="228">
        <v>0</v>
      </c>
      <c r="R1007" s="228">
        <f>Q1007*H1007</f>
        <v>0</v>
      </c>
      <c r="S1007" s="228">
        <v>0</v>
      </c>
      <c r="T1007" s="229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0" t="s">
        <v>143</v>
      </c>
      <c r="AT1007" s="230" t="s">
        <v>139</v>
      </c>
      <c r="AU1007" s="230" t="s">
        <v>144</v>
      </c>
      <c r="AY1007" s="18" t="s">
        <v>134</v>
      </c>
      <c r="BE1007" s="231">
        <f>IF(N1007="základní",J1007,0)</f>
        <v>0</v>
      </c>
      <c r="BF1007" s="231">
        <f>IF(N1007="snížená",J1007,0)</f>
        <v>0</v>
      </c>
      <c r="BG1007" s="231">
        <f>IF(N1007="zákl. přenesená",J1007,0)</f>
        <v>0</v>
      </c>
      <c r="BH1007" s="231">
        <f>IF(N1007="sníž. přenesená",J1007,0)</f>
        <v>0</v>
      </c>
      <c r="BI1007" s="231">
        <f>IF(N1007="nulová",J1007,0)</f>
        <v>0</v>
      </c>
      <c r="BJ1007" s="18" t="s">
        <v>81</v>
      </c>
      <c r="BK1007" s="231">
        <f>ROUND(I1007*H1007,2)</f>
        <v>0</v>
      </c>
      <c r="BL1007" s="18" t="s">
        <v>143</v>
      </c>
      <c r="BM1007" s="230" t="s">
        <v>1286</v>
      </c>
    </row>
    <row r="1008" s="2" customFormat="1">
      <c r="A1008" s="39"/>
      <c r="B1008" s="40"/>
      <c r="C1008" s="41"/>
      <c r="D1008" s="234" t="s">
        <v>192</v>
      </c>
      <c r="E1008" s="41"/>
      <c r="F1008" s="265" t="s">
        <v>778</v>
      </c>
      <c r="G1008" s="41"/>
      <c r="H1008" s="41"/>
      <c r="I1008" s="266"/>
      <c r="J1008" s="41"/>
      <c r="K1008" s="41"/>
      <c r="L1008" s="45"/>
      <c r="M1008" s="267"/>
      <c r="N1008" s="268"/>
      <c r="O1008" s="92"/>
      <c r="P1008" s="92"/>
      <c r="Q1008" s="92"/>
      <c r="R1008" s="92"/>
      <c r="S1008" s="92"/>
      <c r="T1008" s="93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192</v>
      </c>
      <c r="AU1008" s="18" t="s">
        <v>144</v>
      </c>
    </row>
    <row r="1009" s="2" customFormat="1" ht="16.5" customHeight="1">
      <c r="A1009" s="39"/>
      <c r="B1009" s="40"/>
      <c r="C1009" s="255" t="s">
        <v>895</v>
      </c>
      <c r="D1009" s="255" t="s">
        <v>188</v>
      </c>
      <c r="E1009" s="256" t="s">
        <v>780</v>
      </c>
      <c r="F1009" s="257" t="s">
        <v>449</v>
      </c>
      <c r="G1009" s="258" t="s">
        <v>150</v>
      </c>
      <c r="H1009" s="259">
        <v>2</v>
      </c>
      <c r="I1009" s="260"/>
      <c r="J1009" s="261">
        <f>ROUND(I1009*H1009,2)</f>
        <v>0</v>
      </c>
      <c r="K1009" s="257" t="s">
        <v>1</v>
      </c>
      <c r="L1009" s="262"/>
      <c r="M1009" s="263" t="s">
        <v>1</v>
      </c>
      <c r="N1009" s="264" t="s">
        <v>38</v>
      </c>
      <c r="O1009" s="92"/>
      <c r="P1009" s="228">
        <f>O1009*H1009</f>
        <v>0</v>
      </c>
      <c r="Q1009" s="228">
        <v>0</v>
      </c>
      <c r="R1009" s="228">
        <f>Q1009*H1009</f>
        <v>0</v>
      </c>
      <c r="S1009" s="228">
        <v>0</v>
      </c>
      <c r="T1009" s="229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30" t="s">
        <v>183</v>
      </c>
      <c r="AT1009" s="230" t="s">
        <v>188</v>
      </c>
      <c r="AU1009" s="230" t="s">
        <v>144</v>
      </c>
      <c r="AY1009" s="18" t="s">
        <v>134</v>
      </c>
      <c r="BE1009" s="231">
        <f>IF(N1009="základní",J1009,0)</f>
        <v>0</v>
      </c>
      <c r="BF1009" s="231">
        <f>IF(N1009="snížená",J1009,0)</f>
        <v>0</v>
      </c>
      <c r="BG1009" s="231">
        <f>IF(N1009="zákl. přenesená",J1009,0)</f>
        <v>0</v>
      </c>
      <c r="BH1009" s="231">
        <f>IF(N1009="sníž. přenesená",J1009,0)</f>
        <v>0</v>
      </c>
      <c r="BI1009" s="231">
        <f>IF(N1009="nulová",J1009,0)</f>
        <v>0</v>
      </c>
      <c r="BJ1009" s="18" t="s">
        <v>81</v>
      </c>
      <c r="BK1009" s="231">
        <f>ROUND(I1009*H1009,2)</f>
        <v>0</v>
      </c>
      <c r="BL1009" s="18" t="s">
        <v>143</v>
      </c>
      <c r="BM1009" s="230" t="s">
        <v>1287</v>
      </c>
    </row>
    <row r="1010" s="2" customFormat="1" ht="16.5" customHeight="1">
      <c r="A1010" s="39"/>
      <c r="B1010" s="40"/>
      <c r="C1010" s="219" t="s">
        <v>1288</v>
      </c>
      <c r="D1010" s="219" t="s">
        <v>139</v>
      </c>
      <c r="E1010" s="220" t="s">
        <v>1289</v>
      </c>
      <c r="F1010" s="221" t="s">
        <v>1290</v>
      </c>
      <c r="G1010" s="222" t="s">
        <v>150</v>
      </c>
      <c r="H1010" s="223">
        <v>2</v>
      </c>
      <c r="I1010" s="224"/>
      <c r="J1010" s="225">
        <f>ROUND(I1010*H1010,2)</f>
        <v>0</v>
      </c>
      <c r="K1010" s="221" t="s">
        <v>1</v>
      </c>
      <c r="L1010" s="45"/>
      <c r="M1010" s="226" t="s">
        <v>1</v>
      </c>
      <c r="N1010" s="227" t="s">
        <v>38</v>
      </c>
      <c r="O1010" s="92"/>
      <c r="P1010" s="228">
        <f>O1010*H1010</f>
        <v>0</v>
      </c>
      <c r="Q1010" s="228">
        <v>0</v>
      </c>
      <c r="R1010" s="228">
        <f>Q1010*H1010</f>
        <v>0</v>
      </c>
      <c r="S1010" s="228">
        <v>0</v>
      </c>
      <c r="T1010" s="229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143</v>
      </c>
      <c r="AT1010" s="230" t="s">
        <v>139</v>
      </c>
      <c r="AU1010" s="230" t="s">
        <v>144</v>
      </c>
      <c r="AY1010" s="18" t="s">
        <v>134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81</v>
      </c>
      <c r="BK1010" s="231">
        <f>ROUND(I1010*H1010,2)</f>
        <v>0</v>
      </c>
      <c r="BL1010" s="18" t="s">
        <v>143</v>
      </c>
      <c r="BM1010" s="230" t="s">
        <v>1291</v>
      </c>
    </row>
    <row r="1011" s="2" customFormat="1">
      <c r="A1011" s="39"/>
      <c r="B1011" s="40"/>
      <c r="C1011" s="41"/>
      <c r="D1011" s="234" t="s">
        <v>192</v>
      </c>
      <c r="E1011" s="41"/>
      <c r="F1011" s="265" t="s">
        <v>1292</v>
      </c>
      <c r="G1011" s="41"/>
      <c r="H1011" s="41"/>
      <c r="I1011" s="266"/>
      <c r="J1011" s="41"/>
      <c r="K1011" s="41"/>
      <c r="L1011" s="45"/>
      <c r="M1011" s="267"/>
      <c r="N1011" s="268"/>
      <c r="O1011" s="92"/>
      <c r="P1011" s="92"/>
      <c r="Q1011" s="92"/>
      <c r="R1011" s="92"/>
      <c r="S1011" s="92"/>
      <c r="T1011" s="93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T1011" s="18" t="s">
        <v>192</v>
      </c>
      <c r="AU1011" s="18" t="s">
        <v>144</v>
      </c>
    </row>
    <row r="1012" s="2" customFormat="1" ht="16.5" customHeight="1">
      <c r="A1012" s="39"/>
      <c r="B1012" s="40"/>
      <c r="C1012" s="255" t="s">
        <v>898</v>
      </c>
      <c r="D1012" s="255" t="s">
        <v>188</v>
      </c>
      <c r="E1012" s="256" t="s">
        <v>1293</v>
      </c>
      <c r="F1012" s="257" t="s">
        <v>1294</v>
      </c>
      <c r="G1012" s="258" t="s">
        <v>150</v>
      </c>
      <c r="H1012" s="259">
        <v>2</v>
      </c>
      <c r="I1012" s="260"/>
      <c r="J1012" s="261">
        <f>ROUND(I1012*H1012,2)</f>
        <v>0</v>
      </c>
      <c r="K1012" s="257" t="s">
        <v>1</v>
      </c>
      <c r="L1012" s="262"/>
      <c r="M1012" s="263" t="s">
        <v>1</v>
      </c>
      <c r="N1012" s="264" t="s">
        <v>38</v>
      </c>
      <c r="O1012" s="92"/>
      <c r="P1012" s="228">
        <f>O1012*H1012</f>
        <v>0</v>
      </c>
      <c r="Q1012" s="228">
        <v>0</v>
      </c>
      <c r="R1012" s="228">
        <f>Q1012*H1012</f>
        <v>0</v>
      </c>
      <c r="S1012" s="228">
        <v>0</v>
      </c>
      <c r="T1012" s="229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0" t="s">
        <v>183</v>
      </c>
      <c r="AT1012" s="230" t="s">
        <v>188</v>
      </c>
      <c r="AU1012" s="230" t="s">
        <v>144</v>
      </c>
      <c r="AY1012" s="18" t="s">
        <v>134</v>
      </c>
      <c r="BE1012" s="231">
        <f>IF(N1012="základní",J1012,0)</f>
        <v>0</v>
      </c>
      <c r="BF1012" s="231">
        <f>IF(N1012="snížená",J1012,0)</f>
        <v>0</v>
      </c>
      <c r="BG1012" s="231">
        <f>IF(N1012="zákl. přenesená",J1012,0)</f>
        <v>0</v>
      </c>
      <c r="BH1012" s="231">
        <f>IF(N1012="sníž. přenesená",J1012,0)</f>
        <v>0</v>
      </c>
      <c r="BI1012" s="231">
        <f>IF(N1012="nulová",J1012,0)</f>
        <v>0</v>
      </c>
      <c r="BJ1012" s="18" t="s">
        <v>81</v>
      </c>
      <c r="BK1012" s="231">
        <f>ROUND(I1012*H1012,2)</f>
        <v>0</v>
      </c>
      <c r="BL1012" s="18" t="s">
        <v>143</v>
      </c>
      <c r="BM1012" s="230" t="s">
        <v>1295</v>
      </c>
    </row>
    <row r="1013" s="2" customFormat="1" ht="16.5" customHeight="1">
      <c r="A1013" s="39"/>
      <c r="B1013" s="40"/>
      <c r="C1013" s="219" t="s">
        <v>1296</v>
      </c>
      <c r="D1013" s="219" t="s">
        <v>139</v>
      </c>
      <c r="E1013" s="220" t="s">
        <v>782</v>
      </c>
      <c r="F1013" s="221" t="s">
        <v>451</v>
      </c>
      <c r="G1013" s="222" t="s">
        <v>150</v>
      </c>
      <c r="H1013" s="223">
        <v>10</v>
      </c>
      <c r="I1013" s="224"/>
      <c r="J1013" s="225">
        <f>ROUND(I1013*H1013,2)</f>
        <v>0</v>
      </c>
      <c r="K1013" s="221" t="s">
        <v>1</v>
      </c>
      <c r="L1013" s="45"/>
      <c r="M1013" s="226" t="s">
        <v>1</v>
      </c>
      <c r="N1013" s="227" t="s">
        <v>38</v>
      </c>
      <c r="O1013" s="92"/>
      <c r="P1013" s="228">
        <f>O1013*H1013</f>
        <v>0</v>
      </c>
      <c r="Q1013" s="228">
        <v>0</v>
      </c>
      <c r="R1013" s="228">
        <f>Q1013*H1013</f>
        <v>0</v>
      </c>
      <c r="S1013" s="228">
        <v>0</v>
      </c>
      <c r="T1013" s="229">
        <f>S1013*H1013</f>
        <v>0</v>
      </c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R1013" s="230" t="s">
        <v>143</v>
      </c>
      <c r="AT1013" s="230" t="s">
        <v>139</v>
      </c>
      <c r="AU1013" s="230" t="s">
        <v>144</v>
      </c>
      <c r="AY1013" s="18" t="s">
        <v>134</v>
      </c>
      <c r="BE1013" s="231">
        <f>IF(N1013="základní",J1013,0)</f>
        <v>0</v>
      </c>
      <c r="BF1013" s="231">
        <f>IF(N1013="snížená",J1013,0)</f>
        <v>0</v>
      </c>
      <c r="BG1013" s="231">
        <f>IF(N1013="zákl. přenesená",J1013,0)</f>
        <v>0</v>
      </c>
      <c r="BH1013" s="231">
        <f>IF(N1013="sníž. přenesená",J1013,0)</f>
        <v>0</v>
      </c>
      <c r="BI1013" s="231">
        <f>IF(N1013="nulová",J1013,0)</f>
        <v>0</v>
      </c>
      <c r="BJ1013" s="18" t="s">
        <v>81</v>
      </c>
      <c r="BK1013" s="231">
        <f>ROUND(I1013*H1013,2)</f>
        <v>0</v>
      </c>
      <c r="BL1013" s="18" t="s">
        <v>143</v>
      </c>
      <c r="BM1013" s="230" t="s">
        <v>1297</v>
      </c>
    </row>
    <row r="1014" s="2" customFormat="1">
      <c r="A1014" s="39"/>
      <c r="B1014" s="40"/>
      <c r="C1014" s="41"/>
      <c r="D1014" s="234" t="s">
        <v>192</v>
      </c>
      <c r="E1014" s="41"/>
      <c r="F1014" s="265" t="s">
        <v>784</v>
      </c>
      <c r="G1014" s="41"/>
      <c r="H1014" s="41"/>
      <c r="I1014" s="266"/>
      <c r="J1014" s="41"/>
      <c r="K1014" s="41"/>
      <c r="L1014" s="45"/>
      <c r="M1014" s="267"/>
      <c r="N1014" s="268"/>
      <c r="O1014" s="92"/>
      <c r="P1014" s="92"/>
      <c r="Q1014" s="92"/>
      <c r="R1014" s="92"/>
      <c r="S1014" s="92"/>
      <c r="T1014" s="93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T1014" s="18" t="s">
        <v>192</v>
      </c>
      <c r="AU1014" s="18" t="s">
        <v>144</v>
      </c>
    </row>
    <row r="1015" s="2" customFormat="1" ht="16.5" customHeight="1">
      <c r="A1015" s="39"/>
      <c r="B1015" s="40"/>
      <c r="C1015" s="255" t="s">
        <v>901</v>
      </c>
      <c r="D1015" s="255" t="s">
        <v>188</v>
      </c>
      <c r="E1015" s="256" t="s">
        <v>786</v>
      </c>
      <c r="F1015" s="257" t="s">
        <v>453</v>
      </c>
      <c r="G1015" s="258" t="s">
        <v>150</v>
      </c>
      <c r="H1015" s="259">
        <v>10</v>
      </c>
      <c r="I1015" s="260"/>
      <c r="J1015" s="261">
        <f>ROUND(I1015*H1015,2)</f>
        <v>0</v>
      </c>
      <c r="K1015" s="257" t="s">
        <v>1</v>
      </c>
      <c r="L1015" s="262"/>
      <c r="M1015" s="263" t="s">
        <v>1</v>
      </c>
      <c r="N1015" s="264" t="s">
        <v>38</v>
      </c>
      <c r="O1015" s="92"/>
      <c r="P1015" s="228">
        <f>O1015*H1015</f>
        <v>0</v>
      </c>
      <c r="Q1015" s="228">
        <v>0</v>
      </c>
      <c r="R1015" s="228">
        <f>Q1015*H1015</f>
        <v>0</v>
      </c>
      <c r="S1015" s="228">
        <v>0</v>
      </c>
      <c r="T1015" s="229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30" t="s">
        <v>183</v>
      </c>
      <c r="AT1015" s="230" t="s">
        <v>188</v>
      </c>
      <c r="AU1015" s="230" t="s">
        <v>144</v>
      </c>
      <c r="AY1015" s="18" t="s">
        <v>134</v>
      </c>
      <c r="BE1015" s="231">
        <f>IF(N1015="základní",J1015,0)</f>
        <v>0</v>
      </c>
      <c r="BF1015" s="231">
        <f>IF(N1015="snížená",J1015,0)</f>
        <v>0</v>
      </c>
      <c r="BG1015" s="231">
        <f>IF(N1015="zákl. přenesená",J1015,0)</f>
        <v>0</v>
      </c>
      <c r="BH1015" s="231">
        <f>IF(N1015="sníž. přenesená",J1015,0)</f>
        <v>0</v>
      </c>
      <c r="BI1015" s="231">
        <f>IF(N1015="nulová",J1015,0)</f>
        <v>0</v>
      </c>
      <c r="BJ1015" s="18" t="s">
        <v>81</v>
      </c>
      <c r="BK1015" s="231">
        <f>ROUND(I1015*H1015,2)</f>
        <v>0</v>
      </c>
      <c r="BL1015" s="18" t="s">
        <v>143</v>
      </c>
      <c r="BM1015" s="230" t="s">
        <v>1298</v>
      </c>
    </row>
    <row r="1016" s="2" customFormat="1" ht="16.5" customHeight="1">
      <c r="A1016" s="39"/>
      <c r="B1016" s="40"/>
      <c r="C1016" s="219" t="s">
        <v>1299</v>
      </c>
      <c r="D1016" s="219" t="s">
        <v>139</v>
      </c>
      <c r="E1016" s="220" t="s">
        <v>788</v>
      </c>
      <c r="F1016" s="221" t="s">
        <v>789</v>
      </c>
      <c r="G1016" s="222" t="s">
        <v>150</v>
      </c>
      <c r="H1016" s="223">
        <v>4</v>
      </c>
      <c r="I1016" s="224"/>
      <c r="J1016" s="225">
        <f>ROUND(I1016*H1016,2)</f>
        <v>0</v>
      </c>
      <c r="K1016" s="221" t="s">
        <v>1</v>
      </c>
      <c r="L1016" s="45"/>
      <c r="M1016" s="226" t="s">
        <v>1</v>
      </c>
      <c r="N1016" s="227" t="s">
        <v>38</v>
      </c>
      <c r="O1016" s="92"/>
      <c r="P1016" s="228">
        <f>O1016*H1016</f>
        <v>0</v>
      </c>
      <c r="Q1016" s="228">
        <v>0</v>
      </c>
      <c r="R1016" s="228">
        <f>Q1016*H1016</f>
        <v>0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143</v>
      </c>
      <c r="AT1016" s="230" t="s">
        <v>139</v>
      </c>
      <c r="AU1016" s="230" t="s">
        <v>144</v>
      </c>
      <c r="AY1016" s="18" t="s">
        <v>134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81</v>
      </c>
      <c r="BK1016" s="231">
        <f>ROUND(I1016*H1016,2)</f>
        <v>0</v>
      </c>
      <c r="BL1016" s="18" t="s">
        <v>143</v>
      </c>
      <c r="BM1016" s="230" t="s">
        <v>1300</v>
      </c>
    </row>
    <row r="1017" s="2" customFormat="1">
      <c r="A1017" s="39"/>
      <c r="B1017" s="40"/>
      <c r="C1017" s="41"/>
      <c r="D1017" s="234" t="s">
        <v>192</v>
      </c>
      <c r="E1017" s="41"/>
      <c r="F1017" s="265" t="s">
        <v>791</v>
      </c>
      <c r="G1017" s="41"/>
      <c r="H1017" s="41"/>
      <c r="I1017" s="266"/>
      <c r="J1017" s="41"/>
      <c r="K1017" s="41"/>
      <c r="L1017" s="45"/>
      <c r="M1017" s="267"/>
      <c r="N1017" s="268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192</v>
      </c>
      <c r="AU1017" s="18" t="s">
        <v>144</v>
      </c>
    </row>
    <row r="1018" s="2" customFormat="1" ht="16.5" customHeight="1">
      <c r="A1018" s="39"/>
      <c r="B1018" s="40"/>
      <c r="C1018" s="255" t="s">
        <v>903</v>
      </c>
      <c r="D1018" s="255" t="s">
        <v>188</v>
      </c>
      <c r="E1018" s="256" t="s">
        <v>793</v>
      </c>
      <c r="F1018" s="257" t="s">
        <v>794</v>
      </c>
      <c r="G1018" s="258" t="s">
        <v>150</v>
      </c>
      <c r="H1018" s="259">
        <v>4</v>
      </c>
      <c r="I1018" s="260"/>
      <c r="J1018" s="261">
        <f>ROUND(I1018*H1018,2)</f>
        <v>0</v>
      </c>
      <c r="K1018" s="257" t="s">
        <v>1</v>
      </c>
      <c r="L1018" s="262"/>
      <c r="M1018" s="263" t="s">
        <v>1</v>
      </c>
      <c r="N1018" s="264" t="s">
        <v>38</v>
      </c>
      <c r="O1018" s="92"/>
      <c r="P1018" s="228">
        <f>O1018*H1018</f>
        <v>0</v>
      </c>
      <c r="Q1018" s="228">
        <v>0</v>
      </c>
      <c r="R1018" s="228">
        <f>Q1018*H1018</f>
        <v>0</v>
      </c>
      <c r="S1018" s="228">
        <v>0</v>
      </c>
      <c r="T1018" s="229">
        <f>S1018*H1018</f>
        <v>0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30" t="s">
        <v>183</v>
      </c>
      <c r="AT1018" s="230" t="s">
        <v>188</v>
      </c>
      <c r="AU1018" s="230" t="s">
        <v>144</v>
      </c>
      <c r="AY1018" s="18" t="s">
        <v>134</v>
      </c>
      <c r="BE1018" s="231">
        <f>IF(N1018="základní",J1018,0)</f>
        <v>0</v>
      </c>
      <c r="BF1018" s="231">
        <f>IF(N1018="snížená",J1018,0)</f>
        <v>0</v>
      </c>
      <c r="BG1018" s="231">
        <f>IF(N1018="zákl. přenesená",J1018,0)</f>
        <v>0</v>
      </c>
      <c r="BH1018" s="231">
        <f>IF(N1018="sníž. přenesená",J1018,0)</f>
        <v>0</v>
      </c>
      <c r="BI1018" s="231">
        <f>IF(N1018="nulová",J1018,0)</f>
        <v>0</v>
      </c>
      <c r="BJ1018" s="18" t="s">
        <v>81</v>
      </c>
      <c r="BK1018" s="231">
        <f>ROUND(I1018*H1018,2)</f>
        <v>0</v>
      </c>
      <c r="BL1018" s="18" t="s">
        <v>143</v>
      </c>
      <c r="BM1018" s="230" t="s">
        <v>1301</v>
      </c>
    </row>
    <row r="1019" s="2" customFormat="1" ht="16.5" customHeight="1">
      <c r="A1019" s="39"/>
      <c r="B1019" s="40"/>
      <c r="C1019" s="219" t="s">
        <v>1302</v>
      </c>
      <c r="D1019" s="219" t="s">
        <v>139</v>
      </c>
      <c r="E1019" s="220" t="s">
        <v>796</v>
      </c>
      <c r="F1019" s="221" t="s">
        <v>797</v>
      </c>
      <c r="G1019" s="222" t="s">
        <v>150</v>
      </c>
      <c r="H1019" s="223">
        <v>4</v>
      </c>
      <c r="I1019" s="224"/>
      <c r="J1019" s="225">
        <f>ROUND(I1019*H1019,2)</f>
        <v>0</v>
      </c>
      <c r="K1019" s="221" t="s">
        <v>1</v>
      </c>
      <c r="L1019" s="45"/>
      <c r="M1019" s="226" t="s">
        <v>1</v>
      </c>
      <c r="N1019" s="227" t="s">
        <v>38</v>
      </c>
      <c r="O1019" s="92"/>
      <c r="P1019" s="228">
        <f>O1019*H1019</f>
        <v>0</v>
      </c>
      <c r="Q1019" s="228">
        <v>0</v>
      </c>
      <c r="R1019" s="228">
        <f>Q1019*H1019</f>
        <v>0</v>
      </c>
      <c r="S1019" s="228">
        <v>0</v>
      </c>
      <c r="T1019" s="229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30" t="s">
        <v>143</v>
      </c>
      <c r="AT1019" s="230" t="s">
        <v>139</v>
      </c>
      <c r="AU1019" s="230" t="s">
        <v>144</v>
      </c>
      <c r="AY1019" s="18" t="s">
        <v>134</v>
      </c>
      <c r="BE1019" s="231">
        <f>IF(N1019="základní",J1019,0)</f>
        <v>0</v>
      </c>
      <c r="BF1019" s="231">
        <f>IF(N1019="snížená",J1019,0)</f>
        <v>0</v>
      </c>
      <c r="BG1019" s="231">
        <f>IF(N1019="zákl. přenesená",J1019,0)</f>
        <v>0</v>
      </c>
      <c r="BH1019" s="231">
        <f>IF(N1019="sníž. přenesená",J1019,0)</f>
        <v>0</v>
      </c>
      <c r="BI1019" s="231">
        <f>IF(N1019="nulová",J1019,0)</f>
        <v>0</v>
      </c>
      <c r="BJ1019" s="18" t="s">
        <v>81</v>
      </c>
      <c r="BK1019" s="231">
        <f>ROUND(I1019*H1019,2)</f>
        <v>0</v>
      </c>
      <c r="BL1019" s="18" t="s">
        <v>143</v>
      </c>
      <c r="BM1019" s="230" t="s">
        <v>1303</v>
      </c>
    </row>
    <row r="1020" s="2" customFormat="1">
      <c r="A1020" s="39"/>
      <c r="B1020" s="40"/>
      <c r="C1020" s="41"/>
      <c r="D1020" s="234" t="s">
        <v>192</v>
      </c>
      <c r="E1020" s="41"/>
      <c r="F1020" s="265" t="s">
        <v>799</v>
      </c>
      <c r="G1020" s="41"/>
      <c r="H1020" s="41"/>
      <c r="I1020" s="266"/>
      <c r="J1020" s="41"/>
      <c r="K1020" s="41"/>
      <c r="L1020" s="45"/>
      <c r="M1020" s="267"/>
      <c r="N1020" s="268"/>
      <c r="O1020" s="92"/>
      <c r="P1020" s="92"/>
      <c r="Q1020" s="92"/>
      <c r="R1020" s="92"/>
      <c r="S1020" s="92"/>
      <c r="T1020" s="93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T1020" s="18" t="s">
        <v>192</v>
      </c>
      <c r="AU1020" s="18" t="s">
        <v>144</v>
      </c>
    </row>
    <row r="1021" s="2" customFormat="1" ht="16.5" customHeight="1">
      <c r="A1021" s="39"/>
      <c r="B1021" s="40"/>
      <c r="C1021" s="255" t="s">
        <v>905</v>
      </c>
      <c r="D1021" s="255" t="s">
        <v>188</v>
      </c>
      <c r="E1021" s="256" t="s">
        <v>801</v>
      </c>
      <c r="F1021" s="257" t="s">
        <v>802</v>
      </c>
      <c r="G1021" s="258" t="s">
        <v>150</v>
      </c>
      <c r="H1021" s="259">
        <v>4</v>
      </c>
      <c r="I1021" s="260"/>
      <c r="J1021" s="261">
        <f>ROUND(I1021*H1021,2)</f>
        <v>0</v>
      </c>
      <c r="K1021" s="257" t="s">
        <v>1</v>
      </c>
      <c r="L1021" s="262"/>
      <c r="M1021" s="263" t="s">
        <v>1</v>
      </c>
      <c r="N1021" s="264" t="s">
        <v>38</v>
      </c>
      <c r="O1021" s="92"/>
      <c r="P1021" s="228">
        <f>O1021*H1021</f>
        <v>0</v>
      </c>
      <c r="Q1021" s="228">
        <v>0</v>
      </c>
      <c r="R1021" s="228">
        <f>Q1021*H1021</f>
        <v>0</v>
      </c>
      <c r="S1021" s="228">
        <v>0</v>
      </c>
      <c r="T1021" s="229">
        <f>S1021*H1021</f>
        <v>0</v>
      </c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R1021" s="230" t="s">
        <v>183</v>
      </c>
      <c r="AT1021" s="230" t="s">
        <v>188</v>
      </c>
      <c r="AU1021" s="230" t="s">
        <v>144</v>
      </c>
      <c r="AY1021" s="18" t="s">
        <v>134</v>
      </c>
      <c r="BE1021" s="231">
        <f>IF(N1021="základní",J1021,0)</f>
        <v>0</v>
      </c>
      <c r="BF1021" s="231">
        <f>IF(N1021="snížená",J1021,0)</f>
        <v>0</v>
      </c>
      <c r="BG1021" s="231">
        <f>IF(N1021="zákl. přenesená",J1021,0)</f>
        <v>0</v>
      </c>
      <c r="BH1021" s="231">
        <f>IF(N1021="sníž. přenesená",J1021,0)</f>
        <v>0</v>
      </c>
      <c r="BI1021" s="231">
        <f>IF(N1021="nulová",J1021,0)</f>
        <v>0</v>
      </c>
      <c r="BJ1021" s="18" t="s">
        <v>81</v>
      </c>
      <c r="BK1021" s="231">
        <f>ROUND(I1021*H1021,2)</f>
        <v>0</v>
      </c>
      <c r="BL1021" s="18" t="s">
        <v>143</v>
      </c>
      <c r="BM1021" s="230" t="s">
        <v>1304</v>
      </c>
    </row>
    <row r="1022" s="2" customFormat="1" ht="16.5" customHeight="1">
      <c r="A1022" s="39"/>
      <c r="B1022" s="40"/>
      <c r="C1022" s="219" t="s">
        <v>1305</v>
      </c>
      <c r="D1022" s="219" t="s">
        <v>139</v>
      </c>
      <c r="E1022" s="220" t="s">
        <v>1306</v>
      </c>
      <c r="F1022" s="221" t="s">
        <v>1038</v>
      </c>
      <c r="G1022" s="222" t="s">
        <v>150</v>
      </c>
      <c r="H1022" s="223">
        <v>9</v>
      </c>
      <c r="I1022" s="224"/>
      <c r="J1022" s="225">
        <f>ROUND(I1022*H1022,2)</f>
        <v>0</v>
      </c>
      <c r="K1022" s="221" t="s">
        <v>1</v>
      </c>
      <c r="L1022" s="45"/>
      <c r="M1022" s="226" t="s">
        <v>1</v>
      </c>
      <c r="N1022" s="227" t="s">
        <v>38</v>
      </c>
      <c r="O1022" s="92"/>
      <c r="P1022" s="228">
        <f>O1022*H1022</f>
        <v>0</v>
      </c>
      <c r="Q1022" s="228">
        <v>0</v>
      </c>
      <c r="R1022" s="228">
        <f>Q1022*H1022</f>
        <v>0</v>
      </c>
      <c r="S1022" s="228">
        <v>0</v>
      </c>
      <c r="T1022" s="229">
        <f>S1022*H1022</f>
        <v>0</v>
      </c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R1022" s="230" t="s">
        <v>143</v>
      </c>
      <c r="AT1022" s="230" t="s">
        <v>139</v>
      </c>
      <c r="AU1022" s="230" t="s">
        <v>144</v>
      </c>
      <c r="AY1022" s="18" t="s">
        <v>134</v>
      </c>
      <c r="BE1022" s="231">
        <f>IF(N1022="základní",J1022,0)</f>
        <v>0</v>
      </c>
      <c r="BF1022" s="231">
        <f>IF(N1022="snížená",J1022,0)</f>
        <v>0</v>
      </c>
      <c r="BG1022" s="231">
        <f>IF(N1022="zákl. přenesená",J1022,0)</f>
        <v>0</v>
      </c>
      <c r="BH1022" s="231">
        <f>IF(N1022="sníž. přenesená",J1022,0)</f>
        <v>0</v>
      </c>
      <c r="BI1022" s="231">
        <f>IF(N1022="nulová",J1022,0)</f>
        <v>0</v>
      </c>
      <c r="BJ1022" s="18" t="s">
        <v>81</v>
      </c>
      <c r="BK1022" s="231">
        <f>ROUND(I1022*H1022,2)</f>
        <v>0</v>
      </c>
      <c r="BL1022" s="18" t="s">
        <v>143</v>
      </c>
      <c r="BM1022" s="230" t="s">
        <v>1307</v>
      </c>
    </row>
    <row r="1023" s="2" customFormat="1">
      <c r="A1023" s="39"/>
      <c r="B1023" s="40"/>
      <c r="C1023" s="41"/>
      <c r="D1023" s="234" t="s">
        <v>192</v>
      </c>
      <c r="E1023" s="41"/>
      <c r="F1023" s="265" t="s">
        <v>1308</v>
      </c>
      <c r="G1023" s="41"/>
      <c r="H1023" s="41"/>
      <c r="I1023" s="266"/>
      <c r="J1023" s="41"/>
      <c r="K1023" s="41"/>
      <c r="L1023" s="45"/>
      <c r="M1023" s="267"/>
      <c r="N1023" s="268"/>
      <c r="O1023" s="92"/>
      <c r="P1023" s="92"/>
      <c r="Q1023" s="92"/>
      <c r="R1023" s="92"/>
      <c r="S1023" s="92"/>
      <c r="T1023" s="93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T1023" s="18" t="s">
        <v>192</v>
      </c>
      <c r="AU1023" s="18" t="s">
        <v>144</v>
      </c>
    </row>
    <row r="1024" s="2" customFormat="1" ht="16.5" customHeight="1">
      <c r="A1024" s="39"/>
      <c r="B1024" s="40"/>
      <c r="C1024" s="255" t="s">
        <v>907</v>
      </c>
      <c r="D1024" s="255" t="s">
        <v>188</v>
      </c>
      <c r="E1024" s="256" t="s">
        <v>1309</v>
      </c>
      <c r="F1024" s="257" t="s">
        <v>1043</v>
      </c>
      <c r="G1024" s="258" t="s">
        <v>150</v>
      </c>
      <c r="H1024" s="259">
        <v>9</v>
      </c>
      <c r="I1024" s="260"/>
      <c r="J1024" s="261">
        <f>ROUND(I1024*H1024,2)</f>
        <v>0</v>
      </c>
      <c r="K1024" s="257" t="s">
        <v>1</v>
      </c>
      <c r="L1024" s="262"/>
      <c r="M1024" s="263" t="s">
        <v>1</v>
      </c>
      <c r="N1024" s="264" t="s">
        <v>38</v>
      </c>
      <c r="O1024" s="92"/>
      <c r="P1024" s="228">
        <f>O1024*H1024</f>
        <v>0</v>
      </c>
      <c r="Q1024" s="228">
        <v>0</v>
      </c>
      <c r="R1024" s="228">
        <f>Q1024*H1024</f>
        <v>0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183</v>
      </c>
      <c r="AT1024" s="230" t="s">
        <v>188</v>
      </c>
      <c r="AU1024" s="230" t="s">
        <v>144</v>
      </c>
      <c r="AY1024" s="18" t="s">
        <v>134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81</v>
      </c>
      <c r="BK1024" s="231">
        <f>ROUND(I1024*H1024,2)</f>
        <v>0</v>
      </c>
      <c r="BL1024" s="18" t="s">
        <v>143</v>
      </c>
      <c r="BM1024" s="230" t="s">
        <v>1310</v>
      </c>
    </row>
    <row r="1025" s="2" customFormat="1" ht="16.5" customHeight="1">
      <c r="A1025" s="39"/>
      <c r="B1025" s="40"/>
      <c r="C1025" s="219" t="s">
        <v>1311</v>
      </c>
      <c r="D1025" s="219" t="s">
        <v>139</v>
      </c>
      <c r="E1025" s="220" t="s">
        <v>1312</v>
      </c>
      <c r="F1025" s="221" t="s">
        <v>1313</v>
      </c>
      <c r="G1025" s="222" t="s">
        <v>150</v>
      </c>
      <c r="H1025" s="223">
        <v>7</v>
      </c>
      <c r="I1025" s="224"/>
      <c r="J1025" s="225">
        <f>ROUND(I1025*H1025,2)</f>
        <v>0</v>
      </c>
      <c r="K1025" s="221" t="s">
        <v>1</v>
      </c>
      <c r="L1025" s="45"/>
      <c r="M1025" s="226" t="s">
        <v>1</v>
      </c>
      <c r="N1025" s="227" t="s">
        <v>38</v>
      </c>
      <c r="O1025" s="92"/>
      <c r="P1025" s="228">
        <f>O1025*H1025</f>
        <v>0</v>
      </c>
      <c r="Q1025" s="228">
        <v>0</v>
      </c>
      <c r="R1025" s="228">
        <f>Q1025*H1025</f>
        <v>0</v>
      </c>
      <c r="S1025" s="228">
        <v>0</v>
      </c>
      <c r="T1025" s="229">
        <f>S1025*H1025</f>
        <v>0</v>
      </c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R1025" s="230" t="s">
        <v>143</v>
      </c>
      <c r="AT1025" s="230" t="s">
        <v>139</v>
      </c>
      <c r="AU1025" s="230" t="s">
        <v>144</v>
      </c>
      <c r="AY1025" s="18" t="s">
        <v>134</v>
      </c>
      <c r="BE1025" s="231">
        <f>IF(N1025="základní",J1025,0)</f>
        <v>0</v>
      </c>
      <c r="BF1025" s="231">
        <f>IF(N1025="snížená",J1025,0)</f>
        <v>0</v>
      </c>
      <c r="BG1025" s="231">
        <f>IF(N1025="zákl. přenesená",J1025,0)</f>
        <v>0</v>
      </c>
      <c r="BH1025" s="231">
        <f>IF(N1025="sníž. přenesená",J1025,0)</f>
        <v>0</v>
      </c>
      <c r="BI1025" s="231">
        <f>IF(N1025="nulová",J1025,0)</f>
        <v>0</v>
      </c>
      <c r="BJ1025" s="18" t="s">
        <v>81</v>
      </c>
      <c r="BK1025" s="231">
        <f>ROUND(I1025*H1025,2)</f>
        <v>0</v>
      </c>
      <c r="BL1025" s="18" t="s">
        <v>143</v>
      </c>
      <c r="BM1025" s="230" t="s">
        <v>1314</v>
      </c>
    </row>
    <row r="1026" s="2" customFormat="1">
      <c r="A1026" s="39"/>
      <c r="B1026" s="40"/>
      <c r="C1026" s="41"/>
      <c r="D1026" s="234" t="s">
        <v>192</v>
      </c>
      <c r="E1026" s="41"/>
      <c r="F1026" s="265" t="s">
        <v>1315</v>
      </c>
      <c r="G1026" s="41"/>
      <c r="H1026" s="41"/>
      <c r="I1026" s="266"/>
      <c r="J1026" s="41"/>
      <c r="K1026" s="41"/>
      <c r="L1026" s="45"/>
      <c r="M1026" s="267"/>
      <c r="N1026" s="268"/>
      <c r="O1026" s="92"/>
      <c r="P1026" s="92"/>
      <c r="Q1026" s="92"/>
      <c r="R1026" s="92"/>
      <c r="S1026" s="92"/>
      <c r="T1026" s="93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T1026" s="18" t="s">
        <v>192</v>
      </c>
      <c r="AU1026" s="18" t="s">
        <v>144</v>
      </c>
    </row>
    <row r="1027" s="2" customFormat="1" ht="16.5" customHeight="1">
      <c r="A1027" s="39"/>
      <c r="B1027" s="40"/>
      <c r="C1027" s="255" t="s">
        <v>909</v>
      </c>
      <c r="D1027" s="255" t="s">
        <v>188</v>
      </c>
      <c r="E1027" s="256" t="s">
        <v>1316</v>
      </c>
      <c r="F1027" s="257" t="s">
        <v>1317</v>
      </c>
      <c r="G1027" s="258" t="s">
        <v>150</v>
      </c>
      <c r="H1027" s="259">
        <v>7</v>
      </c>
      <c r="I1027" s="260"/>
      <c r="J1027" s="261">
        <f>ROUND(I1027*H1027,2)</f>
        <v>0</v>
      </c>
      <c r="K1027" s="257" t="s">
        <v>1</v>
      </c>
      <c r="L1027" s="262"/>
      <c r="M1027" s="263" t="s">
        <v>1</v>
      </c>
      <c r="N1027" s="264" t="s">
        <v>38</v>
      </c>
      <c r="O1027" s="92"/>
      <c r="P1027" s="228">
        <f>O1027*H1027</f>
        <v>0</v>
      </c>
      <c r="Q1027" s="228">
        <v>0</v>
      </c>
      <c r="R1027" s="228">
        <f>Q1027*H1027</f>
        <v>0</v>
      </c>
      <c r="S1027" s="228">
        <v>0</v>
      </c>
      <c r="T1027" s="229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30" t="s">
        <v>183</v>
      </c>
      <c r="AT1027" s="230" t="s">
        <v>188</v>
      </c>
      <c r="AU1027" s="230" t="s">
        <v>144</v>
      </c>
      <c r="AY1027" s="18" t="s">
        <v>134</v>
      </c>
      <c r="BE1027" s="231">
        <f>IF(N1027="základní",J1027,0)</f>
        <v>0</v>
      </c>
      <c r="BF1027" s="231">
        <f>IF(N1027="snížená",J1027,0)</f>
        <v>0</v>
      </c>
      <c r="BG1027" s="231">
        <f>IF(N1027="zákl. přenesená",J1027,0)</f>
        <v>0</v>
      </c>
      <c r="BH1027" s="231">
        <f>IF(N1027="sníž. přenesená",J1027,0)</f>
        <v>0</v>
      </c>
      <c r="BI1027" s="231">
        <f>IF(N1027="nulová",J1027,0)</f>
        <v>0</v>
      </c>
      <c r="BJ1027" s="18" t="s">
        <v>81</v>
      </c>
      <c r="BK1027" s="231">
        <f>ROUND(I1027*H1027,2)</f>
        <v>0</v>
      </c>
      <c r="BL1027" s="18" t="s">
        <v>143</v>
      </c>
      <c r="BM1027" s="230" t="s">
        <v>1318</v>
      </c>
    </row>
    <row r="1028" s="2" customFormat="1" ht="24.15" customHeight="1">
      <c r="A1028" s="39"/>
      <c r="B1028" s="40"/>
      <c r="C1028" s="219" t="s">
        <v>1319</v>
      </c>
      <c r="D1028" s="219" t="s">
        <v>139</v>
      </c>
      <c r="E1028" s="220" t="s">
        <v>1320</v>
      </c>
      <c r="F1028" s="221" t="s">
        <v>1321</v>
      </c>
      <c r="G1028" s="222" t="s">
        <v>150</v>
      </c>
      <c r="H1028" s="223">
        <v>2</v>
      </c>
      <c r="I1028" s="224"/>
      <c r="J1028" s="225">
        <f>ROUND(I1028*H1028,2)</f>
        <v>0</v>
      </c>
      <c r="K1028" s="221" t="s">
        <v>1</v>
      </c>
      <c r="L1028" s="45"/>
      <c r="M1028" s="226" t="s">
        <v>1</v>
      </c>
      <c r="N1028" s="227" t="s">
        <v>38</v>
      </c>
      <c r="O1028" s="92"/>
      <c r="P1028" s="228">
        <f>O1028*H1028</f>
        <v>0</v>
      </c>
      <c r="Q1028" s="228">
        <v>0</v>
      </c>
      <c r="R1028" s="228">
        <f>Q1028*H1028</f>
        <v>0</v>
      </c>
      <c r="S1028" s="228">
        <v>0</v>
      </c>
      <c r="T1028" s="229">
        <f>S1028*H1028</f>
        <v>0</v>
      </c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R1028" s="230" t="s">
        <v>143</v>
      </c>
      <c r="AT1028" s="230" t="s">
        <v>139</v>
      </c>
      <c r="AU1028" s="230" t="s">
        <v>144</v>
      </c>
      <c r="AY1028" s="18" t="s">
        <v>134</v>
      </c>
      <c r="BE1028" s="231">
        <f>IF(N1028="základní",J1028,0)</f>
        <v>0</v>
      </c>
      <c r="BF1028" s="231">
        <f>IF(N1028="snížená",J1028,0)</f>
        <v>0</v>
      </c>
      <c r="BG1028" s="231">
        <f>IF(N1028="zákl. přenesená",J1028,0)</f>
        <v>0</v>
      </c>
      <c r="BH1028" s="231">
        <f>IF(N1028="sníž. přenesená",J1028,0)</f>
        <v>0</v>
      </c>
      <c r="BI1028" s="231">
        <f>IF(N1028="nulová",J1028,0)</f>
        <v>0</v>
      </c>
      <c r="BJ1028" s="18" t="s">
        <v>81</v>
      </c>
      <c r="BK1028" s="231">
        <f>ROUND(I1028*H1028,2)</f>
        <v>0</v>
      </c>
      <c r="BL1028" s="18" t="s">
        <v>143</v>
      </c>
      <c r="BM1028" s="230" t="s">
        <v>1322</v>
      </c>
    </row>
    <row r="1029" s="2" customFormat="1">
      <c r="A1029" s="39"/>
      <c r="B1029" s="40"/>
      <c r="C1029" s="41"/>
      <c r="D1029" s="234" t="s">
        <v>192</v>
      </c>
      <c r="E1029" s="41"/>
      <c r="F1029" s="265" t="s">
        <v>1323</v>
      </c>
      <c r="G1029" s="41"/>
      <c r="H1029" s="41"/>
      <c r="I1029" s="266"/>
      <c r="J1029" s="41"/>
      <c r="K1029" s="41"/>
      <c r="L1029" s="45"/>
      <c r="M1029" s="267"/>
      <c r="N1029" s="268"/>
      <c r="O1029" s="92"/>
      <c r="P1029" s="92"/>
      <c r="Q1029" s="92"/>
      <c r="R1029" s="92"/>
      <c r="S1029" s="92"/>
      <c r="T1029" s="93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T1029" s="18" t="s">
        <v>192</v>
      </c>
      <c r="AU1029" s="18" t="s">
        <v>144</v>
      </c>
    </row>
    <row r="1030" s="2" customFormat="1" ht="24.15" customHeight="1">
      <c r="A1030" s="39"/>
      <c r="B1030" s="40"/>
      <c r="C1030" s="255" t="s">
        <v>911</v>
      </c>
      <c r="D1030" s="255" t="s">
        <v>188</v>
      </c>
      <c r="E1030" s="256" t="s">
        <v>1324</v>
      </c>
      <c r="F1030" s="257" t="s">
        <v>1325</v>
      </c>
      <c r="G1030" s="258" t="s">
        <v>150</v>
      </c>
      <c r="H1030" s="259">
        <v>2</v>
      </c>
      <c r="I1030" s="260"/>
      <c r="J1030" s="261">
        <f>ROUND(I1030*H1030,2)</f>
        <v>0</v>
      </c>
      <c r="K1030" s="257" t="s">
        <v>1</v>
      </c>
      <c r="L1030" s="262"/>
      <c r="M1030" s="263" t="s">
        <v>1</v>
      </c>
      <c r="N1030" s="264" t="s">
        <v>38</v>
      </c>
      <c r="O1030" s="92"/>
      <c r="P1030" s="228">
        <f>O1030*H1030</f>
        <v>0</v>
      </c>
      <c r="Q1030" s="228">
        <v>0</v>
      </c>
      <c r="R1030" s="228">
        <f>Q1030*H1030</f>
        <v>0</v>
      </c>
      <c r="S1030" s="228">
        <v>0</v>
      </c>
      <c r="T1030" s="229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0" t="s">
        <v>183</v>
      </c>
      <c r="AT1030" s="230" t="s">
        <v>188</v>
      </c>
      <c r="AU1030" s="230" t="s">
        <v>144</v>
      </c>
      <c r="AY1030" s="18" t="s">
        <v>134</v>
      </c>
      <c r="BE1030" s="231">
        <f>IF(N1030="základní",J1030,0)</f>
        <v>0</v>
      </c>
      <c r="BF1030" s="231">
        <f>IF(N1030="snížená",J1030,0)</f>
        <v>0</v>
      </c>
      <c r="BG1030" s="231">
        <f>IF(N1030="zákl. přenesená",J1030,0)</f>
        <v>0</v>
      </c>
      <c r="BH1030" s="231">
        <f>IF(N1030="sníž. přenesená",J1030,0)</f>
        <v>0</v>
      </c>
      <c r="BI1030" s="231">
        <f>IF(N1030="nulová",J1030,0)</f>
        <v>0</v>
      </c>
      <c r="BJ1030" s="18" t="s">
        <v>81</v>
      </c>
      <c r="BK1030" s="231">
        <f>ROUND(I1030*H1030,2)</f>
        <v>0</v>
      </c>
      <c r="BL1030" s="18" t="s">
        <v>143</v>
      </c>
      <c r="BM1030" s="230" t="s">
        <v>1326</v>
      </c>
    </row>
    <row r="1031" s="2" customFormat="1" ht="16.5" customHeight="1">
      <c r="A1031" s="39"/>
      <c r="B1031" s="40"/>
      <c r="C1031" s="219" t="s">
        <v>1327</v>
      </c>
      <c r="D1031" s="219" t="s">
        <v>139</v>
      </c>
      <c r="E1031" s="220" t="s">
        <v>585</v>
      </c>
      <c r="F1031" s="221" t="s">
        <v>586</v>
      </c>
      <c r="G1031" s="222" t="s">
        <v>150</v>
      </c>
      <c r="H1031" s="223">
        <v>6</v>
      </c>
      <c r="I1031" s="224"/>
      <c r="J1031" s="225">
        <f>ROUND(I1031*H1031,2)</f>
        <v>0</v>
      </c>
      <c r="K1031" s="221" t="s">
        <v>1</v>
      </c>
      <c r="L1031" s="45"/>
      <c r="M1031" s="226" t="s">
        <v>1</v>
      </c>
      <c r="N1031" s="227" t="s">
        <v>38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0" t="s">
        <v>143</v>
      </c>
      <c r="AT1031" s="230" t="s">
        <v>139</v>
      </c>
      <c r="AU1031" s="230" t="s">
        <v>144</v>
      </c>
      <c r="AY1031" s="18" t="s">
        <v>134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8" t="s">
        <v>81</v>
      </c>
      <c r="BK1031" s="231">
        <f>ROUND(I1031*H1031,2)</f>
        <v>0</v>
      </c>
      <c r="BL1031" s="18" t="s">
        <v>143</v>
      </c>
      <c r="BM1031" s="230" t="s">
        <v>1328</v>
      </c>
    </row>
    <row r="1032" s="2" customFormat="1">
      <c r="A1032" s="39"/>
      <c r="B1032" s="40"/>
      <c r="C1032" s="41"/>
      <c r="D1032" s="234" t="s">
        <v>192</v>
      </c>
      <c r="E1032" s="41"/>
      <c r="F1032" s="265" t="s">
        <v>588</v>
      </c>
      <c r="G1032" s="41"/>
      <c r="H1032" s="41"/>
      <c r="I1032" s="266"/>
      <c r="J1032" s="41"/>
      <c r="K1032" s="41"/>
      <c r="L1032" s="45"/>
      <c r="M1032" s="267"/>
      <c r="N1032" s="268"/>
      <c r="O1032" s="92"/>
      <c r="P1032" s="92"/>
      <c r="Q1032" s="92"/>
      <c r="R1032" s="92"/>
      <c r="S1032" s="92"/>
      <c r="T1032" s="93"/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T1032" s="18" t="s">
        <v>192</v>
      </c>
      <c r="AU1032" s="18" t="s">
        <v>144</v>
      </c>
    </row>
    <row r="1033" s="2" customFormat="1" ht="16.5" customHeight="1">
      <c r="A1033" s="39"/>
      <c r="B1033" s="40"/>
      <c r="C1033" s="255" t="s">
        <v>914</v>
      </c>
      <c r="D1033" s="255" t="s">
        <v>188</v>
      </c>
      <c r="E1033" s="256" t="s">
        <v>589</v>
      </c>
      <c r="F1033" s="257" t="s">
        <v>590</v>
      </c>
      <c r="G1033" s="258" t="s">
        <v>150</v>
      </c>
      <c r="H1033" s="259">
        <v>6</v>
      </c>
      <c r="I1033" s="260"/>
      <c r="J1033" s="261">
        <f>ROUND(I1033*H1033,2)</f>
        <v>0</v>
      </c>
      <c r="K1033" s="257" t="s">
        <v>1</v>
      </c>
      <c r="L1033" s="262"/>
      <c r="M1033" s="263" t="s">
        <v>1</v>
      </c>
      <c r="N1033" s="264" t="s">
        <v>38</v>
      </c>
      <c r="O1033" s="92"/>
      <c r="P1033" s="228">
        <f>O1033*H1033</f>
        <v>0</v>
      </c>
      <c r="Q1033" s="228">
        <v>0</v>
      </c>
      <c r="R1033" s="228">
        <f>Q1033*H1033</f>
        <v>0</v>
      </c>
      <c r="S1033" s="228">
        <v>0</v>
      </c>
      <c r="T1033" s="229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0" t="s">
        <v>183</v>
      </c>
      <c r="AT1033" s="230" t="s">
        <v>188</v>
      </c>
      <c r="AU1033" s="230" t="s">
        <v>144</v>
      </c>
      <c r="AY1033" s="18" t="s">
        <v>134</v>
      </c>
      <c r="BE1033" s="231">
        <f>IF(N1033="základní",J1033,0)</f>
        <v>0</v>
      </c>
      <c r="BF1033" s="231">
        <f>IF(N1033="snížená",J1033,0)</f>
        <v>0</v>
      </c>
      <c r="BG1033" s="231">
        <f>IF(N1033="zákl. přenesená",J1033,0)</f>
        <v>0</v>
      </c>
      <c r="BH1033" s="231">
        <f>IF(N1033="sníž. přenesená",J1033,0)</f>
        <v>0</v>
      </c>
      <c r="BI1033" s="231">
        <f>IF(N1033="nulová",J1033,0)</f>
        <v>0</v>
      </c>
      <c r="BJ1033" s="18" t="s">
        <v>81</v>
      </c>
      <c r="BK1033" s="231">
        <f>ROUND(I1033*H1033,2)</f>
        <v>0</v>
      </c>
      <c r="BL1033" s="18" t="s">
        <v>143</v>
      </c>
      <c r="BM1033" s="230" t="s">
        <v>1329</v>
      </c>
    </row>
    <row r="1034" s="2" customFormat="1" ht="16.5" customHeight="1">
      <c r="A1034" s="39"/>
      <c r="B1034" s="40"/>
      <c r="C1034" s="219" t="s">
        <v>1330</v>
      </c>
      <c r="D1034" s="219" t="s">
        <v>139</v>
      </c>
      <c r="E1034" s="220" t="s">
        <v>1331</v>
      </c>
      <c r="F1034" s="221" t="s">
        <v>1332</v>
      </c>
      <c r="G1034" s="222" t="s">
        <v>150</v>
      </c>
      <c r="H1034" s="223">
        <v>6</v>
      </c>
      <c r="I1034" s="224"/>
      <c r="J1034" s="225">
        <f>ROUND(I1034*H1034,2)</f>
        <v>0</v>
      </c>
      <c r="K1034" s="221" t="s">
        <v>1</v>
      </c>
      <c r="L1034" s="45"/>
      <c r="M1034" s="226" t="s">
        <v>1</v>
      </c>
      <c r="N1034" s="227" t="s">
        <v>38</v>
      </c>
      <c r="O1034" s="92"/>
      <c r="P1034" s="228">
        <f>O1034*H1034</f>
        <v>0</v>
      </c>
      <c r="Q1034" s="228">
        <v>0</v>
      </c>
      <c r="R1034" s="228">
        <f>Q1034*H1034</f>
        <v>0</v>
      </c>
      <c r="S1034" s="228">
        <v>0</v>
      </c>
      <c r="T1034" s="229">
        <f>S1034*H1034</f>
        <v>0</v>
      </c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R1034" s="230" t="s">
        <v>143</v>
      </c>
      <c r="AT1034" s="230" t="s">
        <v>139</v>
      </c>
      <c r="AU1034" s="230" t="s">
        <v>144</v>
      </c>
      <c r="AY1034" s="18" t="s">
        <v>134</v>
      </c>
      <c r="BE1034" s="231">
        <f>IF(N1034="základní",J1034,0)</f>
        <v>0</v>
      </c>
      <c r="BF1034" s="231">
        <f>IF(N1034="snížená",J1034,0)</f>
        <v>0</v>
      </c>
      <c r="BG1034" s="231">
        <f>IF(N1034="zákl. přenesená",J1034,0)</f>
        <v>0</v>
      </c>
      <c r="BH1034" s="231">
        <f>IF(N1034="sníž. přenesená",J1034,0)</f>
        <v>0</v>
      </c>
      <c r="BI1034" s="231">
        <f>IF(N1034="nulová",J1034,0)</f>
        <v>0</v>
      </c>
      <c r="BJ1034" s="18" t="s">
        <v>81</v>
      </c>
      <c r="BK1034" s="231">
        <f>ROUND(I1034*H1034,2)</f>
        <v>0</v>
      </c>
      <c r="BL1034" s="18" t="s">
        <v>143</v>
      </c>
      <c r="BM1034" s="230" t="s">
        <v>1333</v>
      </c>
    </row>
    <row r="1035" s="2" customFormat="1">
      <c r="A1035" s="39"/>
      <c r="B1035" s="40"/>
      <c r="C1035" s="41"/>
      <c r="D1035" s="234" t="s">
        <v>192</v>
      </c>
      <c r="E1035" s="41"/>
      <c r="F1035" s="265" t="s">
        <v>1334</v>
      </c>
      <c r="G1035" s="41"/>
      <c r="H1035" s="41"/>
      <c r="I1035" s="266"/>
      <c r="J1035" s="41"/>
      <c r="K1035" s="41"/>
      <c r="L1035" s="45"/>
      <c r="M1035" s="267"/>
      <c r="N1035" s="268"/>
      <c r="O1035" s="92"/>
      <c r="P1035" s="92"/>
      <c r="Q1035" s="92"/>
      <c r="R1035" s="92"/>
      <c r="S1035" s="92"/>
      <c r="T1035" s="93"/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T1035" s="18" t="s">
        <v>192</v>
      </c>
      <c r="AU1035" s="18" t="s">
        <v>144</v>
      </c>
    </row>
    <row r="1036" s="2" customFormat="1" ht="16.5" customHeight="1">
      <c r="A1036" s="39"/>
      <c r="B1036" s="40"/>
      <c r="C1036" s="255" t="s">
        <v>916</v>
      </c>
      <c r="D1036" s="255" t="s">
        <v>188</v>
      </c>
      <c r="E1036" s="256" t="s">
        <v>1335</v>
      </c>
      <c r="F1036" s="257" t="s">
        <v>1336</v>
      </c>
      <c r="G1036" s="258" t="s">
        <v>150</v>
      </c>
      <c r="H1036" s="259">
        <v>6</v>
      </c>
      <c r="I1036" s="260"/>
      <c r="J1036" s="261">
        <f>ROUND(I1036*H1036,2)</f>
        <v>0</v>
      </c>
      <c r="K1036" s="257" t="s">
        <v>1</v>
      </c>
      <c r="L1036" s="262"/>
      <c r="M1036" s="263" t="s">
        <v>1</v>
      </c>
      <c r="N1036" s="264" t="s">
        <v>38</v>
      </c>
      <c r="O1036" s="92"/>
      <c r="P1036" s="228">
        <f>O1036*H1036</f>
        <v>0</v>
      </c>
      <c r="Q1036" s="228">
        <v>0</v>
      </c>
      <c r="R1036" s="228">
        <f>Q1036*H1036</f>
        <v>0</v>
      </c>
      <c r="S1036" s="228">
        <v>0</v>
      </c>
      <c r="T1036" s="229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0" t="s">
        <v>183</v>
      </c>
      <c r="AT1036" s="230" t="s">
        <v>188</v>
      </c>
      <c r="AU1036" s="230" t="s">
        <v>144</v>
      </c>
      <c r="AY1036" s="18" t="s">
        <v>134</v>
      </c>
      <c r="BE1036" s="231">
        <f>IF(N1036="základní",J1036,0)</f>
        <v>0</v>
      </c>
      <c r="BF1036" s="231">
        <f>IF(N1036="snížená",J1036,0)</f>
        <v>0</v>
      </c>
      <c r="BG1036" s="231">
        <f>IF(N1036="zákl. přenesená",J1036,0)</f>
        <v>0</v>
      </c>
      <c r="BH1036" s="231">
        <f>IF(N1036="sníž. přenesená",J1036,0)</f>
        <v>0</v>
      </c>
      <c r="BI1036" s="231">
        <f>IF(N1036="nulová",J1036,0)</f>
        <v>0</v>
      </c>
      <c r="BJ1036" s="18" t="s">
        <v>81</v>
      </c>
      <c r="BK1036" s="231">
        <f>ROUND(I1036*H1036,2)</f>
        <v>0</v>
      </c>
      <c r="BL1036" s="18" t="s">
        <v>143</v>
      </c>
      <c r="BM1036" s="230" t="s">
        <v>1337</v>
      </c>
    </row>
    <row r="1037" s="2" customFormat="1" ht="24.15" customHeight="1">
      <c r="A1037" s="39"/>
      <c r="B1037" s="40"/>
      <c r="C1037" s="219" t="s">
        <v>1338</v>
      </c>
      <c r="D1037" s="219" t="s">
        <v>139</v>
      </c>
      <c r="E1037" s="220" t="s">
        <v>1339</v>
      </c>
      <c r="F1037" s="221" t="s">
        <v>1340</v>
      </c>
      <c r="G1037" s="222" t="s">
        <v>150</v>
      </c>
      <c r="H1037" s="223">
        <v>2</v>
      </c>
      <c r="I1037" s="224"/>
      <c r="J1037" s="225">
        <f>ROUND(I1037*H1037,2)</f>
        <v>0</v>
      </c>
      <c r="K1037" s="221" t="s">
        <v>1</v>
      </c>
      <c r="L1037" s="45"/>
      <c r="M1037" s="226" t="s">
        <v>1</v>
      </c>
      <c r="N1037" s="227" t="s">
        <v>38</v>
      </c>
      <c r="O1037" s="92"/>
      <c r="P1037" s="228">
        <f>O1037*H1037</f>
        <v>0</v>
      </c>
      <c r="Q1037" s="228">
        <v>0</v>
      </c>
      <c r="R1037" s="228">
        <f>Q1037*H1037</f>
        <v>0</v>
      </c>
      <c r="S1037" s="228">
        <v>0</v>
      </c>
      <c r="T1037" s="229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0" t="s">
        <v>143</v>
      </c>
      <c r="AT1037" s="230" t="s">
        <v>139</v>
      </c>
      <c r="AU1037" s="230" t="s">
        <v>144</v>
      </c>
      <c r="AY1037" s="18" t="s">
        <v>134</v>
      </c>
      <c r="BE1037" s="231">
        <f>IF(N1037="základní",J1037,0)</f>
        <v>0</v>
      </c>
      <c r="BF1037" s="231">
        <f>IF(N1037="snížená",J1037,0)</f>
        <v>0</v>
      </c>
      <c r="BG1037" s="231">
        <f>IF(N1037="zákl. přenesená",J1037,0)</f>
        <v>0</v>
      </c>
      <c r="BH1037" s="231">
        <f>IF(N1037="sníž. přenesená",J1037,0)</f>
        <v>0</v>
      </c>
      <c r="BI1037" s="231">
        <f>IF(N1037="nulová",J1037,0)</f>
        <v>0</v>
      </c>
      <c r="BJ1037" s="18" t="s">
        <v>81</v>
      </c>
      <c r="BK1037" s="231">
        <f>ROUND(I1037*H1037,2)</f>
        <v>0</v>
      </c>
      <c r="BL1037" s="18" t="s">
        <v>143</v>
      </c>
      <c r="BM1037" s="230" t="s">
        <v>1341</v>
      </c>
    </row>
    <row r="1038" s="2" customFormat="1">
      <c r="A1038" s="39"/>
      <c r="B1038" s="40"/>
      <c r="C1038" s="41"/>
      <c r="D1038" s="234" t="s">
        <v>192</v>
      </c>
      <c r="E1038" s="41"/>
      <c r="F1038" s="265" t="s">
        <v>1342</v>
      </c>
      <c r="G1038" s="41"/>
      <c r="H1038" s="41"/>
      <c r="I1038" s="266"/>
      <c r="J1038" s="41"/>
      <c r="K1038" s="41"/>
      <c r="L1038" s="45"/>
      <c r="M1038" s="267"/>
      <c r="N1038" s="268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192</v>
      </c>
      <c r="AU1038" s="18" t="s">
        <v>144</v>
      </c>
    </row>
    <row r="1039" s="2" customFormat="1" ht="21.75" customHeight="1">
      <c r="A1039" s="39"/>
      <c r="B1039" s="40"/>
      <c r="C1039" s="255" t="s">
        <v>920</v>
      </c>
      <c r="D1039" s="255" t="s">
        <v>188</v>
      </c>
      <c r="E1039" s="256" t="s">
        <v>1343</v>
      </c>
      <c r="F1039" s="257" t="s">
        <v>1344</v>
      </c>
      <c r="G1039" s="258" t="s">
        <v>150</v>
      </c>
      <c r="H1039" s="259">
        <v>2</v>
      </c>
      <c r="I1039" s="260"/>
      <c r="J1039" s="261">
        <f>ROUND(I1039*H1039,2)</f>
        <v>0</v>
      </c>
      <c r="K1039" s="257" t="s">
        <v>1</v>
      </c>
      <c r="L1039" s="262"/>
      <c r="M1039" s="263" t="s">
        <v>1</v>
      </c>
      <c r="N1039" s="264" t="s">
        <v>38</v>
      </c>
      <c r="O1039" s="92"/>
      <c r="P1039" s="228">
        <f>O1039*H1039</f>
        <v>0</v>
      </c>
      <c r="Q1039" s="228">
        <v>0</v>
      </c>
      <c r="R1039" s="228">
        <f>Q1039*H1039</f>
        <v>0</v>
      </c>
      <c r="S1039" s="228">
        <v>0</v>
      </c>
      <c r="T1039" s="229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0" t="s">
        <v>183</v>
      </c>
      <c r="AT1039" s="230" t="s">
        <v>188</v>
      </c>
      <c r="AU1039" s="230" t="s">
        <v>144</v>
      </c>
      <c r="AY1039" s="18" t="s">
        <v>134</v>
      </c>
      <c r="BE1039" s="231">
        <f>IF(N1039="základní",J1039,0)</f>
        <v>0</v>
      </c>
      <c r="BF1039" s="231">
        <f>IF(N1039="snížená",J1039,0)</f>
        <v>0</v>
      </c>
      <c r="BG1039" s="231">
        <f>IF(N1039="zákl. přenesená",J1039,0)</f>
        <v>0</v>
      </c>
      <c r="BH1039" s="231">
        <f>IF(N1039="sníž. přenesená",J1039,0)</f>
        <v>0</v>
      </c>
      <c r="BI1039" s="231">
        <f>IF(N1039="nulová",J1039,0)</f>
        <v>0</v>
      </c>
      <c r="BJ1039" s="18" t="s">
        <v>81</v>
      </c>
      <c r="BK1039" s="231">
        <f>ROUND(I1039*H1039,2)</f>
        <v>0</v>
      </c>
      <c r="BL1039" s="18" t="s">
        <v>143</v>
      </c>
      <c r="BM1039" s="230" t="s">
        <v>1345</v>
      </c>
    </row>
    <row r="1040" s="2" customFormat="1" ht="24.15" customHeight="1">
      <c r="A1040" s="39"/>
      <c r="B1040" s="40"/>
      <c r="C1040" s="219" t="s">
        <v>1346</v>
      </c>
      <c r="D1040" s="219" t="s">
        <v>139</v>
      </c>
      <c r="E1040" s="220" t="s">
        <v>1347</v>
      </c>
      <c r="F1040" s="221" t="s">
        <v>1348</v>
      </c>
      <c r="G1040" s="222" t="s">
        <v>150</v>
      </c>
      <c r="H1040" s="223">
        <v>2</v>
      </c>
      <c r="I1040" s="224"/>
      <c r="J1040" s="225">
        <f>ROUND(I1040*H1040,2)</f>
        <v>0</v>
      </c>
      <c r="K1040" s="221" t="s">
        <v>1</v>
      </c>
      <c r="L1040" s="45"/>
      <c r="M1040" s="226" t="s">
        <v>1</v>
      </c>
      <c r="N1040" s="227" t="s">
        <v>38</v>
      </c>
      <c r="O1040" s="92"/>
      <c r="P1040" s="228">
        <f>O1040*H1040</f>
        <v>0</v>
      </c>
      <c r="Q1040" s="228">
        <v>0</v>
      </c>
      <c r="R1040" s="228">
        <f>Q1040*H1040</f>
        <v>0</v>
      </c>
      <c r="S1040" s="228">
        <v>0</v>
      </c>
      <c r="T1040" s="229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0" t="s">
        <v>143</v>
      </c>
      <c r="AT1040" s="230" t="s">
        <v>139</v>
      </c>
      <c r="AU1040" s="230" t="s">
        <v>144</v>
      </c>
      <c r="AY1040" s="18" t="s">
        <v>134</v>
      </c>
      <c r="BE1040" s="231">
        <f>IF(N1040="základní",J1040,0)</f>
        <v>0</v>
      </c>
      <c r="BF1040" s="231">
        <f>IF(N1040="snížená",J1040,0)</f>
        <v>0</v>
      </c>
      <c r="BG1040" s="231">
        <f>IF(N1040="zákl. přenesená",J1040,0)</f>
        <v>0</v>
      </c>
      <c r="BH1040" s="231">
        <f>IF(N1040="sníž. přenesená",J1040,0)</f>
        <v>0</v>
      </c>
      <c r="BI1040" s="231">
        <f>IF(N1040="nulová",J1040,0)</f>
        <v>0</v>
      </c>
      <c r="BJ1040" s="18" t="s">
        <v>81</v>
      </c>
      <c r="BK1040" s="231">
        <f>ROUND(I1040*H1040,2)</f>
        <v>0</v>
      </c>
      <c r="BL1040" s="18" t="s">
        <v>143</v>
      </c>
      <c r="BM1040" s="230" t="s">
        <v>1349</v>
      </c>
    </row>
    <row r="1041" s="2" customFormat="1">
      <c r="A1041" s="39"/>
      <c r="B1041" s="40"/>
      <c r="C1041" s="41"/>
      <c r="D1041" s="234" t="s">
        <v>192</v>
      </c>
      <c r="E1041" s="41"/>
      <c r="F1041" s="265" t="s">
        <v>1350</v>
      </c>
      <c r="G1041" s="41"/>
      <c r="H1041" s="41"/>
      <c r="I1041" s="266"/>
      <c r="J1041" s="41"/>
      <c r="K1041" s="41"/>
      <c r="L1041" s="45"/>
      <c r="M1041" s="267"/>
      <c r="N1041" s="268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192</v>
      </c>
      <c r="AU1041" s="18" t="s">
        <v>144</v>
      </c>
    </row>
    <row r="1042" s="2" customFormat="1" ht="24.15" customHeight="1">
      <c r="A1042" s="39"/>
      <c r="B1042" s="40"/>
      <c r="C1042" s="255" t="s">
        <v>921</v>
      </c>
      <c r="D1042" s="255" t="s">
        <v>188</v>
      </c>
      <c r="E1042" s="256" t="s">
        <v>1351</v>
      </c>
      <c r="F1042" s="257" t="s">
        <v>1352</v>
      </c>
      <c r="G1042" s="258" t="s">
        <v>150</v>
      </c>
      <c r="H1042" s="259">
        <v>2</v>
      </c>
      <c r="I1042" s="260"/>
      <c r="J1042" s="261">
        <f>ROUND(I1042*H1042,2)</f>
        <v>0</v>
      </c>
      <c r="K1042" s="257" t="s">
        <v>1</v>
      </c>
      <c r="L1042" s="262"/>
      <c r="M1042" s="263" t="s">
        <v>1</v>
      </c>
      <c r="N1042" s="264" t="s">
        <v>38</v>
      </c>
      <c r="O1042" s="92"/>
      <c r="P1042" s="228">
        <f>O1042*H1042</f>
        <v>0</v>
      </c>
      <c r="Q1042" s="228">
        <v>0</v>
      </c>
      <c r="R1042" s="228">
        <f>Q1042*H1042</f>
        <v>0</v>
      </c>
      <c r="S1042" s="228">
        <v>0</v>
      </c>
      <c r="T1042" s="229">
        <f>S1042*H1042</f>
        <v>0</v>
      </c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R1042" s="230" t="s">
        <v>183</v>
      </c>
      <c r="AT1042" s="230" t="s">
        <v>188</v>
      </c>
      <c r="AU1042" s="230" t="s">
        <v>144</v>
      </c>
      <c r="AY1042" s="18" t="s">
        <v>134</v>
      </c>
      <c r="BE1042" s="231">
        <f>IF(N1042="základní",J1042,0)</f>
        <v>0</v>
      </c>
      <c r="BF1042" s="231">
        <f>IF(N1042="snížená",J1042,0)</f>
        <v>0</v>
      </c>
      <c r="BG1042" s="231">
        <f>IF(N1042="zákl. přenesená",J1042,0)</f>
        <v>0</v>
      </c>
      <c r="BH1042" s="231">
        <f>IF(N1042="sníž. přenesená",J1042,0)</f>
        <v>0</v>
      </c>
      <c r="BI1042" s="231">
        <f>IF(N1042="nulová",J1042,0)</f>
        <v>0</v>
      </c>
      <c r="BJ1042" s="18" t="s">
        <v>81</v>
      </c>
      <c r="BK1042" s="231">
        <f>ROUND(I1042*H1042,2)</f>
        <v>0</v>
      </c>
      <c r="BL1042" s="18" t="s">
        <v>143</v>
      </c>
      <c r="BM1042" s="230" t="s">
        <v>1353</v>
      </c>
    </row>
    <row r="1043" s="2" customFormat="1" ht="24.15" customHeight="1">
      <c r="A1043" s="39"/>
      <c r="B1043" s="40"/>
      <c r="C1043" s="219" t="s">
        <v>1354</v>
      </c>
      <c r="D1043" s="219" t="s">
        <v>139</v>
      </c>
      <c r="E1043" s="220" t="s">
        <v>1355</v>
      </c>
      <c r="F1043" s="221" t="s">
        <v>1356</v>
      </c>
      <c r="G1043" s="222" t="s">
        <v>150</v>
      </c>
      <c r="H1043" s="223">
        <v>1</v>
      </c>
      <c r="I1043" s="224"/>
      <c r="J1043" s="225">
        <f>ROUND(I1043*H1043,2)</f>
        <v>0</v>
      </c>
      <c r="K1043" s="221" t="s">
        <v>1</v>
      </c>
      <c r="L1043" s="45"/>
      <c r="M1043" s="226" t="s">
        <v>1</v>
      </c>
      <c r="N1043" s="227" t="s">
        <v>38</v>
      </c>
      <c r="O1043" s="92"/>
      <c r="P1043" s="228">
        <f>O1043*H1043</f>
        <v>0</v>
      </c>
      <c r="Q1043" s="228">
        <v>0</v>
      </c>
      <c r="R1043" s="228">
        <f>Q1043*H1043</f>
        <v>0</v>
      </c>
      <c r="S1043" s="228">
        <v>0</v>
      </c>
      <c r="T1043" s="229">
        <f>S1043*H1043</f>
        <v>0</v>
      </c>
      <c r="U1043" s="39"/>
      <c r="V1043" s="39"/>
      <c r="W1043" s="39"/>
      <c r="X1043" s="39"/>
      <c r="Y1043" s="39"/>
      <c r="Z1043" s="39"/>
      <c r="AA1043" s="39"/>
      <c r="AB1043" s="39"/>
      <c r="AC1043" s="39"/>
      <c r="AD1043" s="39"/>
      <c r="AE1043" s="39"/>
      <c r="AR1043" s="230" t="s">
        <v>143</v>
      </c>
      <c r="AT1043" s="230" t="s">
        <v>139</v>
      </c>
      <c r="AU1043" s="230" t="s">
        <v>144</v>
      </c>
      <c r="AY1043" s="18" t="s">
        <v>134</v>
      </c>
      <c r="BE1043" s="231">
        <f>IF(N1043="základní",J1043,0)</f>
        <v>0</v>
      </c>
      <c r="BF1043" s="231">
        <f>IF(N1043="snížená",J1043,0)</f>
        <v>0</v>
      </c>
      <c r="BG1043" s="231">
        <f>IF(N1043="zákl. přenesená",J1043,0)</f>
        <v>0</v>
      </c>
      <c r="BH1043" s="231">
        <f>IF(N1043="sníž. přenesená",J1043,0)</f>
        <v>0</v>
      </c>
      <c r="BI1043" s="231">
        <f>IF(N1043="nulová",J1043,0)</f>
        <v>0</v>
      </c>
      <c r="BJ1043" s="18" t="s">
        <v>81</v>
      </c>
      <c r="BK1043" s="231">
        <f>ROUND(I1043*H1043,2)</f>
        <v>0</v>
      </c>
      <c r="BL1043" s="18" t="s">
        <v>143</v>
      </c>
      <c r="BM1043" s="230" t="s">
        <v>1357</v>
      </c>
    </row>
    <row r="1044" s="2" customFormat="1">
      <c r="A1044" s="39"/>
      <c r="B1044" s="40"/>
      <c r="C1044" s="41"/>
      <c r="D1044" s="234" t="s">
        <v>192</v>
      </c>
      <c r="E1044" s="41"/>
      <c r="F1044" s="265" t="s">
        <v>1358</v>
      </c>
      <c r="G1044" s="41"/>
      <c r="H1044" s="41"/>
      <c r="I1044" s="266"/>
      <c r="J1044" s="41"/>
      <c r="K1044" s="41"/>
      <c r="L1044" s="45"/>
      <c r="M1044" s="267"/>
      <c r="N1044" s="268"/>
      <c r="O1044" s="92"/>
      <c r="P1044" s="92"/>
      <c r="Q1044" s="92"/>
      <c r="R1044" s="92"/>
      <c r="S1044" s="92"/>
      <c r="T1044" s="93"/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T1044" s="18" t="s">
        <v>192</v>
      </c>
      <c r="AU1044" s="18" t="s">
        <v>144</v>
      </c>
    </row>
    <row r="1045" s="2" customFormat="1" ht="24.15" customHeight="1">
      <c r="A1045" s="39"/>
      <c r="B1045" s="40"/>
      <c r="C1045" s="255" t="s">
        <v>927</v>
      </c>
      <c r="D1045" s="255" t="s">
        <v>188</v>
      </c>
      <c r="E1045" s="256" t="s">
        <v>1359</v>
      </c>
      <c r="F1045" s="257" t="s">
        <v>1360</v>
      </c>
      <c r="G1045" s="258" t="s">
        <v>150</v>
      </c>
      <c r="H1045" s="259">
        <v>1</v>
      </c>
      <c r="I1045" s="260"/>
      <c r="J1045" s="261">
        <f>ROUND(I1045*H1045,2)</f>
        <v>0</v>
      </c>
      <c r="K1045" s="257" t="s">
        <v>1</v>
      </c>
      <c r="L1045" s="262"/>
      <c r="M1045" s="263" t="s">
        <v>1</v>
      </c>
      <c r="N1045" s="264" t="s">
        <v>38</v>
      </c>
      <c r="O1045" s="92"/>
      <c r="P1045" s="228">
        <f>O1045*H1045</f>
        <v>0</v>
      </c>
      <c r="Q1045" s="228">
        <v>0</v>
      </c>
      <c r="R1045" s="228">
        <f>Q1045*H1045</f>
        <v>0</v>
      </c>
      <c r="S1045" s="228">
        <v>0</v>
      </c>
      <c r="T1045" s="229">
        <f>S1045*H1045</f>
        <v>0</v>
      </c>
      <c r="U1045" s="39"/>
      <c r="V1045" s="39"/>
      <c r="W1045" s="39"/>
      <c r="X1045" s="39"/>
      <c r="Y1045" s="39"/>
      <c r="Z1045" s="39"/>
      <c r="AA1045" s="39"/>
      <c r="AB1045" s="39"/>
      <c r="AC1045" s="39"/>
      <c r="AD1045" s="39"/>
      <c r="AE1045" s="39"/>
      <c r="AR1045" s="230" t="s">
        <v>183</v>
      </c>
      <c r="AT1045" s="230" t="s">
        <v>188</v>
      </c>
      <c r="AU1045" s="230" t="s">
        <v>144</v>
      </c>
      <c r="AY1045" s="18" t="s">
        <v>134</v>
      </c>
      <c r="BE1045" s="231">
        <f>IF(N1045="základní",J1045,0)</f>
        <v>0</v>
      </c>
      <c r="BF1045" s="231">
        <f>IF(N1045="snížená",J1045,0)</f>
        <v>0</v>
      </c>
      <c r="BG1045" s="231">
        <f>IF(N1045="zákl. přenesená",J1045,0)</f>
        <v>0</v>
      </c>
      <c r="BH1045" s="231">
        <f>IF(N1045="sníž. přenesená",J1045,0)</f>
        <v>0</v>
      </c>
      <c r="BI1045" s="231">
        <f>IF(N1045="nulová",J1045,0)</f>
        <v>0</v>
      </c>
      <c r="BJ1045" s="18" t="s">
        <v>81</v>
      </c>
      <c r="BK1045" s="231">
        <f>ROUND(I1045*H1045,2)</f>
        <v>0</v>
      </c>
      <c r="BL1045" s="18" t="s">
        <v>143</v>
      </c>
      <c r="BM1045" s="230" t="s">
        <v>1361</v>
      </c>
    </row>
    <row r="1046" s="2" customFormat="1" ht="24.15" customHeight="1">
      <c r="A1046" s="39"/>
      <c r="B1046" s="40"/>
      <c r="C1046" s="219" t="s">
        <v>1362</v>
      </c>
      <c r="D1046" s="219" t="s">
        <v>139</v>
      </c>
      <c r="E1046" s="220" t="s">
        <v>1363</v>
      </c>
      <c r="F1046" s="221" t="s">
        <v>1364</v>
      </c>
      <c r="G1046" s="222" t="s">
        <v>150</v>
      </c>
      <c r="H1046" s="223">
        <v>4</v>
      </c>
      <c r="I1046" s="224"/>
      <c r="J1046" s="225">
        <f>ROUND(I1046*H1046,2)</f>
        <v>0</v>
      </c>
      <c r="K1046" s="221" t="s">
        <v>1</v>
      </c>
      <c r="L1046" s="45"/>
      <c r="M1046" s="226" t="s">
        <v>1</v>
      </c>
      <c r="N1046" s="227" t="s">
        <v>38</v>
      </c>
      <c r="O1046" s="92"/>
      <c r="P1046" s="228">
        <f>O1046*H1046</f>
        <v>0</v>
      </c>
      <c r="Q1046" s="228">
        <v>0</v>
      </c>
      <c r="R1046" s="228">
        <f>Q1046*H1046</f>
        <v>0</v>
      </c>
      <c r="S1046" s="228">
        <v>0</v>
      </c>
      <c r="T1046" s="229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30" t="s">
        <v>143</v>
      </c>
      <c r="AT1046" s="230" t="s">
        <v>139</v>
      </c>
      <c r="AU1046" s="230" t="s">
        <v>144</v>
      </c>
      <c r="AY1046" s="18" t="s">
        <v>134</v>
      </c>
      <c r="BE1046" s="231">
        <f>IF(N1046="základní",J1046,0)</f>
        <v>0</v>
      </c>
      <c r="BF1046" s="231">
        <f>IF(N1046="snížená",J1046,0)</f>
        <v>0</v>
      </c>
      <c r="BG1046" s="231">
        <f>IF(N1046="zákl. přenesená",J1046,0)</f>
        <v>0</v>
      </c>
      <c r="BH1046" s="231">
        <f>IF(N1046="sníž. přenesená",J1046,0)</f>
        <v>0</v>
      </c>
      <c r="BI1046" s="231">
        <f>IF(N1046="nulová",J1046,0)</f>
        <v>0</v>
      </c>
      <c r="BJ1046" s="18" t="s">
        <v>81</v>
      </c>
      <c r="BK1046" s="231">
        <f>ROUND(I1046*H1046,2)</f>
        <v>0</v>
      </c>
      <c r="BL1046" s="18" t="s">
        <v>143</v>
      </c>
      <c r="BM1046" s="230" t="s">
        <v>1365</v>
      </c>
    </row>
    <row r="1047" s="2" customFormat="1">
      <c r="A1047" s="39"/>
      <c r="B1047" s="40"/>
      <c r="C1047" s="41"/>
      <c r="D1047" s="234" t="s">
        <v>192</v>
      </c>
      <c r="E1047" s="41"/>
      <c r="F1047" s="265" t="s">
        <v>1366</v>
      </c>
      <c r="G1047" s="41"/>
      <c r="H1047" s="41"/>
      <c r="I1047" s="266"/>
      <c r="J1047" s="41"/>
      <c r="K1047" s="41"/>
      <c r="L1047" s="45"/>
      <c r="M1047" s="267"/>
      <c r="N1047" s="268"/>
      <c r="O1047" s="92"/>
      <c r="P1047" s="92"/>
      <c r="Q1047" s="92"/>
      <c r="R1047" s="92"/>
      <c r="S1047" s="92"/>
      <c r="T1047" s="93"/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T1047" s="18" t="s">
        <v>192</v>
      </c>
      <c r="AU1047" s="18" t="s">
        <v>144</v>
      </c>
    </row>
    <row r="1048" s="2" customFormat="1" ht="24.15" customHeight="1">
      <c r="A1048" s="39"/>
      <c r="B1048" s="40"/>
      <c r="C1048" s="255" t="s">
        <v>929</v>
      </c>
      <c r="D1048" s="255" t="s">
        <v>188</v>
      </c>
      <c r="E1048" s="256" t="s">
        <v>1367</v>
      </c>
      <c r="F1048" s="257" t="s">
        <v>1368</v>
      </c>
      <c r="G1048" s="258" t="s">
        <v>150</v>
      </c>
      <c r="H1048" s="259">
        <v>4</v>
      </c>
      <c r="I1048" s="260"/>
      <c r="J1048" s="261">
        <f>ROUND(I1048*H1048,2)</f>
        <v>0</v>
      </c>
      <c r="K1048" s="257" t="s">
        <v>1</v>
      </c>
      <c r="L1048" s="262"/>
      <c r="M1048" s="263" t="s">
        <v>1</v>
      </c>
      <c r="N1048" s="264" t="s">
        <v>38</v>
      </c>
      <c r="O1048" s="92"/>
      <c r="P1048" s="228">
        <f>O1048*H1048</f>
        <v>0</v>
      </c>
      <c r="Q1048" s="228">
        <v>0</v>
      </c>
      <c r="R1048" s="228">
        <f>Q1048*H1048</f>
        <v>0</v>
      </c>
      <c r="S1048" s="228">
        <v>0</v>
      </c>
      <c r="T1048" s="229">
        <f>S1048*H1048</f>
        <v>0</v>
      </c>
      <c r="U1048" s="39"/>
      <c r="V1048" s="39"/>
      <c r="W1048" s="39"/>
      <c r="X1048" s="39"/>
      <c r="Y1048" s="39"/>
      <c r="Z1048" s="39"/>
      <c r="AA1048" s="39"/>
      <c r="AB1048" s="39"/>
      <c r="AC1048" s="39"/>
      <c r="AD1048" s="39"/>
      <c r="AE1048" s="39"/>
      <c r="AR1048" s="230" t="s">
        <v>183</v>
      </c>
      <c r="AT1048" s="230" t="s">
        <v>188</v>
      </c>
      <c r="AU1048" s="230" t="s">
        <v>144</v>
      </c>
      <c r="AY1048" s="18" t="s">
        <v>134</v>
      </c>
      <c r="BE1048" s="231">
        <f>IF(N1048="základní",J1048,0)</f>
        <v>0</v>
      </c>
      <c r="BF1048" s="231">
        <f>IF(N1048="snížená",J1048,0)</f>
        <v>0</v>
      </c>
      <c r="BG1048" s="231">
        <f>IF(N1048="zákl. přenesená",J1048,0)</f>
        <v>0</v>
      </c>
      <c r="BH1048" s="231">
        <f>IF(N1048="sníž. přenesená",J1048,0)</f>
        <v>0</v>
      </c>
      <c r="BI1048" s="231">
        <f>IF(N1048="nulová",J1048,0)</f>
        <v>0</v>
      </c>
      <c r="BJ1048" s="18" t="s">
        <v>81</v>
      </c>
      <c r="BK1048" s="231">
        <f>ROUND(I1048*H1048,2)</f>
        <v>0</v>
      </c>
      <c r="BL1048" s="18" t="s">
        <v>143</v>
      </c>
      <c r="BM1048" s="230" t="s">
        <v>1369</v>
      </c>
    </row>
    <row r="1049" s="2" customFormat="1" ht="33" customHeight="1">
      <c r="A1049" s="39"/>
      <c r="B1049" s="40"/>
      <c r="C1049" s="219" t="s">
        <v>1370</v>
      </c>
      <c r="D1049" s="219" t="s">
        <v>139</v>
      </c>
      <c r="E1049" s="220" t="s">
        <v>1371</v>
      </c>
      <c r="F1049" s="221" t="s">
        <v>1372</v>
      </c>
      <c r="G1049" s="222" t="s">
        <v>150</v>
      </c>
      <c r="H1049" s="223">
        <v>3</v>
      </c>
      <c r="I1049" s="224"/>
      <c r="J1049" s="225">
        <f>ROUND(I1049*H1049,2)</f>
        <v>0</v>
      </c>
      <c r="K1049" s="221" t="s">
        <v>1</v>
      </c>
      <c r="L1049" s="45"/>
      <c r="M1049" s="226" t="s">
        <v>1</v>
      </c>
      <c r="N1049" s="227" t="s">
        <v>38</v>
      </c>
      <c r="O1049" s="92"/>
      <c r="P1049" s="228">
        <f>O1049*H1049</f>
        <v>0</v>
      </c>
      <c r="Q1049" s="228">
        <v>0</v>
      </c>
      <c r="R1049" s="228">
        <f>Q1049*H1049</f>
        <v>0</v>
      </c>
      <c r="S1049" s="228">
        <v>0</v>
      </c>
      <c r="T1049" s="229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30" t="s">
        <v>143</v>
      </c>
      <c r="AT1049" s="230" t="s">
        <v>139</v>
      </c>
      <c r="AU1049" s="230" t="s">
        <v>144</v>
      </c>
      <c r="AY1049" s="18" t="s">
        <v>134</v>
      </c>
      <c r="BE1049" s="231">
        <f>IF(N1049="základní",J1049,0)</f>
        <v>0</v>
      </c>
      <c r="BF1049" s="231">
        <f>IF(N1049="snížená",J1049,0)</f>
        <v>0</v>
      </c>
      <c r="BG1049" s="231">
        <f>IF(N1049="zákl. přenesená",J1049,0)</f>
        <v>0</v>
      </c>
      <c r="BH1049" s="231">
        <f>IF(N1049="sníž. přenesená",J1049,0)</f>
        <v>0</v>
      </c>
      <c r="BI1049" s="231">
        <f>IF(N1049="nulová",J1049,0)</f>
        <v>0</v>
      </c>
      <c r="BJ1049" s="18" t="s">
        <v>81</v>
      </c>
      <c r="BK1049" s="231">
        <f>ROUND(I1049*H1049,2)</f>
        <v>0</v>
      </c>
      <c r="BL1049" s="18" t="s">
        <v>143</v>
      </c>
      <c r="BM1049" s="230" t="s">
        <v>1373</v>
      </c>
    </row>
    <row r="1050" s="2" customFormat="1" ht="24.15" customHeight="1">
      <c r="A1050" s="39"/>
      <c r="B1050" s="40"/>
      <c r="C1050" s="255" t="s">
        <v>932</v>
      </c>
      <c r="D1050" s="255" t="s">
        <v>188</v>
      </c>
      <c r="E1050" s="256" t="s">
        <v>1374</v>
      </c>
      <c r="F1050" s="257" t="s">
        <v>1375</v>
      </c>
      <c r="G1050" s="258" t="s">
        <v>150</v>
      </c>
      <c r="H1050" s="259">
        <v>3</v>
      </c>
      <c r="I1050" s="260"/>
      <c r="J1050" s="261">
        <f>ROUND(I1050*H1050,2)</f>
        <v>0</v>
      </c>
      <c r="K1050" s="257" t="s">
        <v>1</v>
      </c>
      <c r="L1050" s="262"/>
      <c r="M1050" s="263" t="s">
        <v>1</v>
      </c>
      <c r="N1050" s="264" t="s">
        <v>38</v>
      </c>
      <c r="O1050" s="92"/>
      <c r="P1050" s="228">
        <f>O1050*H1050</f>
        <v>0</v>
      </c>
      <c r="Q1050" s="228">
        <v>0</v>
      </c>
      <c r="R1050" s="228">
        <f>Q1050*H1050</f>
        <v>0</v>
      </c>
      <c r="S1050" s="228">
        <v>0</v>
      </c>
      <c r="T1050" s="229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30" t="s">
        <v>183</v>
      </c>
      <c r="AT1050" s="230" t="s">
        <v>188</v>
      </c>
      <c r="AU1050" s="230" t="s">
        <v>144</v>
      </c>
      <c r="AY1050" s="18" t="s">
        <v>134</v>
      </c>
      <c r="BE1050" s="231">
        <f>IF(N1050="základní",J1050,0)</f>
        <v>0</v>
      </c>
      <c r="BF1050" s="231">
        <f>IF(N1050="snížená",J1050,0)</f>
        <v>0</v>
      </c>
      <c r="BG1050" s="231">
        <f>IF(N1050="zákl. přenesená",J1050,0)</f>
        <v>0</v>
      </c>
      <c r="BH1050" s="231">
        <f>IF(N1050="sníž. přenesená",J1050,0)</f>
        <v>0</v>
      </c>
      <c r="BI1050" s="231">
        <f>IF(N1050="nulová",J1050,0)</f>
        <v>0</v>
      </c>
      <c r="BJ1050" s="18" t="s">
        <v>81</v>
      </c>
      <c r="BK1050" s="231">
        <f>ROUND(I1050*H1050,2)</f>
        <v>0</v>
      </c>
      <c r="BL1050" s="18" t="s">
        <v>143</v>
      </c>
      <c r="BM1050" s="230" t="s">
        <v>1376</v>
      </c>
    </row>
    <row r="1051" s="2" customFormat="1">
      <c r="A1051" s="39"/>
      <c r="B1051" s="40"/>
      <c r="C1051" s="41"/>
      <c r="D1051" s="234" t="s">
        <v>192</v>
      </c>
      <c r="E1051" s="41"/>
      <c r="F1051" s="265" t="s">
        <v>1377</v>
      </c>
      <c r="G1051" s="41"/>
      <c r="H1051" s="41"/>
      <c r="I1051" s="266"/>
      <c r="J1051" s="41"/>
      <c r="K1051" s="41"/>
      <c r="L1051" s="45"/>
      <c r="M1051" s="267"/>
      <c r="N1051" s="268"/>
      <c r="O1051" s="92"/>
      <c r="P1051" s="92"/>
      <c r="Q1051" s="92"/>
      <c r="R1051" s="92"/>
      <c r="S1051" s="92"/>
      <c r="T1051" s="93"/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T1051" s="18" t="s">
        <v>192</v>
      </c>
      <c r="AU1051" s="18" t="s">
        <v>144</v>
      </c>
    </row>
    <row r="1052" s="2" customFormat="1" ht="24.15" customHeight="1">
      <c r="A1052" s="39"/>
      <c r="B1052" s="40"/>
      <c r="C1052" s="219" t="s">
        <v>1378</v>
      </c>
      <c r="D1052" s="219" t="s">
        <v>139</v>
      </c>
      <c r="E1052" s="220" t="s">
        <v>1379</v>
      </c>
      <c r="F1052" s="221" t="s">
        <v>1380</v>
      </c>
      <c r="G1052" s="222" t="s">
        <v>150</v>
      </c>
      <c r="H1052" s="223">
        <v>1</v>
      </c>
      <c r="I1052" s="224"/>
      <c r="J1052" s="225">
        <f>ROUND(I1052*H1052,2)</f>
        <v>0</v>
      </c>
      <c r="K1052" s="221" t="s">
        <v>1</v>
      </c>
      <c r="L1052" s="45"/>
      <c r="M1052" s="226" t="s">
        <v>1</v>
      </c>
      <c r="N1052" s="227" t="s">
        <v>38</v>
      </c>
      <c r="O1052" s="92"/>
      <c r="P1052" s="228">
        <f>O1052*H1052</f>
        <v>0</v>
      </c>
      <c r="Q1052" s="228">
        <v>0</v>
      </c>
      <c r="R1052" s="228">
        <f>Q1052*H1052</f>
        <v>0</v>
      </c>
      <c r="S1052" s="228">
        <v>0</v>
      </c>
      <c r="T1052" s="229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0" t="s">
        <v>143</v>
      </c>
      <c r="AT1052" s="230" t="s">
        <v>139</v>
      </c>
      <c r="AU1052" s="230" t="s">
        <v>144</v>
      </c>
      <c r="AY1052" s="18" t="s">
        <v>134</v>
      </c>
      <c r="BE1052" s="231">
        <f>IF(N1052="základní",J1052,0)</f>
        <v>0</v>
      </c>
      <c r="BF1052" s="231">
        <f>IF(N1052="snížená",J1052,0)</f>
        <v>0</v>
      </c>
      <c r="BG1052" s="231">
        <f>IF(N1052="zákl. přenesená",J1052,0)</f>
        <v>0</v>
      </c>
      <c r="BH1052" s="231">
        <f>IF(N1052="sníž. přenesená",J1052,0)</f>
        <v>0</v>
      </c>
      <c r="BI1052" s="231">
        <f>IF(N1052="nulová",J1052,0)</f>
        <v>0</v>
      </c>
      <c r="BJ1052" s="18" t="s">
        <v>81</v>
      </c>
      <c r="BK1052" s="231">
        <f>ROUND(I1052*H1052,2)</f>
        <v>0</v>
      </c>
      <c r="BL1052" s="18" t="s">
        <v>143</v>
      </c>
      <c r="BM1052" s="230" t="s">
        <v>1381</v>
      </c>
    </row>
    <row r="1053" s="2" customFormat="1">
      <c r="A1053" s="39"/>
      <c r="B1053" s="40"/>
      <c r="C1053" s="41"/>
      <c r="D1053" s="234" t="s">
        <v>192</v>
      </c>
      <c r="E1053" s="41"/>
      <c r="F1053" s="265" t="s">
        <v>1382</v>
      </c>
      <c r="G1053" s="41"/>
      <c r="H1053" s="41"/>
      <c r="I1053" s="266"/>
      <c r="J1053" s="41"/>
      <c r="K1053" s="41"/>
      <c r="L1053" s="45"/>
      <c r="M1053" s="267"/>
      <c r="N1053" s="268"/>
      <c r="O1053" s="92"/>
      <c r="P1053" s="92"/>
      <c r="Q1053" s="92"/>
      <c r="R1053" s="92"/>
      <c r="S1053" s="92"/>
      <c r="T1053" s="93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192</v>
      </c>
      <c r="AU1053" s="18" t="s">
        <v>144</v>
      </c>
    </row>
    <row r="1054" s="2" customFormat="1" ht="24.15" customHeight="1">
      <c r="A1054" s="39"/>
      <c r="B1054" s="40"/>
      <c r="C1054" s="255" t="s">
        <v>936</v>
      </c>
      <c r="D1054" s="255" t="s">
        <v>188</v>
      </c>
      <c r="E1054" s="256" t="s">
        <v>1383</v>
      </c>
      <c r="F1054" s="257" t="s">
        <v>1384</v>
      </c>
      <c r="G1054" s="258" t="s">
        <v>150</v>
      </c>
      <c r="H1054" s="259">
        <v>1</v>
      </c>
      <c r="I1054" s="260"/>
      <c r="J1054" s="261">
        <f>ROUND(I1054*H1054,2)</f>
        <v>0</v>
      </c>
      <c r="K1054" s="257" t="s">
        <v>1</v>
      </c>
      <c r="L1054" s="262"/>
      <c r="M1054" s="263" t="s">
        <v>1</v>
      </c>
      <c r="N1054" s="264" t="s">
        <v>38</v>
      </c>
      <c r="O1054" s="92"/>
      <c r="P1054" s="228">
        <f>O1054*H1054</f>
        <v>0</v>
      </c>
      <c r="Q1054" s="228">
        <v>0</v>
      </c>
      <c r="R1054" s="228">
        <f>Q1054*H1054</f>
        <v>0</v>
      </c>
      <c r="S1054" s="228">
        <v>0</v>
      </c>
      <c r="T1054" s="229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0" t="s">
        <v>183</v>
      </c>
      <c r="AT1054" s="230" t="s">
        <v>188</v>
      </c>
      <c r="AU1054" s="230" t="s">
        <v>144</v>
      </c>
      <c r="AY1054" s="18" t="s">
        <v>134</v>
      </c>
      <c r="BE1054" s="231">
        <f>IF(N1054="základní",J1054,0)</f>
        <v>0</v>
      </c>
      <c r="BF1054" s="231">
        <f>IF(N1054="snížená",J1054,0)</f>
        <v>0</v>
      </c>
      <c r="BG1054" s="231">
        <f>IF(N1054="zákl. přenesená",J1054,0)</f>
        <v>0</v>
      </c>
      <c r="BH1054" s="231">
        <f>IF(N1054="sníž. přenesená",J1054,0)</f>
        <v>0</v>
      </c>
      <c r="BI1054" s="231">
        <f>IF(N1054="nulová",J1054,0)</f>
        <v>0</v>
      </c>
      <c r="BJ1054" s="18" t="s">
        <v>81</v>
      </c>
      <c r="BK1054" s="231">
        <f>ROUND(I1054*H1054,2)</f>
        <v>0</v>
      </c>
      <c r="BL1054" s="18" t="s">
        <v>143</v>
      </c>
      <c r="BM1054" s="230" t="s">
        <v>1385</v>
      </c>
    </row>
    <row r="1055" s="2" customFormat="1">
      <c r="A1055" s="39"/>
      <c r="B1055" s="40"/>
      <c r="C1055" s="41"/>
      <c r="D1055" s="234" t="s">
        <v>192</v>
      </c>
      <c r="E1055" s="41"/>
      <c r="F1055" s="265" t="s">
        <v>1377</v>
      </c>
      <c r="G1055" s="41"/>
      <c r="H1055" s="41"/>
      <c r="I1055" s="266"/>
      <c r="J1055" s="41"/>
      <c r="K1055" s="41"/>
      <c r="L1055" s="45"/>
      <c r="M1055" s="267"/>
      <c r="N1055" s="268"/>
      <c r="O1055" s="92"/>
      <c r="P1055" s="92"/>
      <c r="Q1055" s="92"/>
      <c r="R1055" s="92"/>
      <c r="S1055" s="92"/>
      <c r="T1055" s="93"/>
      <c r="U1055" s="39"/>
      <c r="V1055" s="39"/>
      <c r="W1055" s="39"/>
      <c r="X1055" s="39"/>
      <c r="Y1055" s="39"/>
      <c r="Z1055" s="39"/>
      <c r="AA1055" s="39"/>
      <c r="AB1055" s="39"/>
      <c r="AC1055" s="39"/>
      <c r="AD1055" s="39"/>
      <c r="AE1055" s="39"/>
      <c r="AT1055" s="18" t="s">
        <v>192</v>
      </c>
      <c r="AU1055" s="18" t="s">
        <v>144</v>
      </c>
    </row>
    <row r="1056" s="2" customFormat="1" ht="24.15" customHeight="1">
      <c r="A1056" s="39"/>
      <c r="B1056" s="40"/>
      <c r="C1056" s="219" t="s">
        <v>1386</v>
      </c>
      <c r="D1056" s="219" t="s">
        <v>139</v>
      </c>
      <c r="E1056" s="220" t="s">
        <v>1387</v>
      </c>
      <c r="F1056" s="221" t="s">
        <v>1388</v>
      </c>
      <c r="G1056" s="222" t="s">
        <v>150</v>
      </c>
      <c r="H1056" s="223">
        <v>4</v>
      </c>
      <c r="I1056" s="224"/>
      <c r="J1056" s="225">
        <f>ROUND(I1056*H1056,2)</f>
        <v>0</v>
      </c>
      <c r="K1056" s="221" t="s">
        <v>1</v>
      </c>
      <c r="L1056" s="45"/>
      <c r="M1056" s="226" t="s">
        <v>1</v>
      </c>
      <c r="N1056" s="227" t="s">
        <v>38</v>
      </c>
      <c r="O1056" s="92"/>
      <c r="P1056" s="228">
        <f>O1056*H1056</f>
        <v>0</v>
      </c>
      <c r="Q1056" s="228">
        <v>0</v>
      </c>
      <c r="R1056" s="228">
        <f>Q1056*H1056</f>
        <v>0</v>
      </c>
      <c r="S1056" s="228">
        <v>0</v>
      </c>
      <c r="T1056" s="229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30" t="s">
        <v>143</v>
      </c>
      <c r="AT1056" s="230" t="s">
        <v>139</v>
      </c>
      <c r="AU1056" s="230" t="s">
        <v>144</v>
      </c>
      <c r="AY1056" s="18" t="s">
        <v>134</v>
      </c>
      <c r="BE1056" s="231">
        <f>IF(N1056="základní",J1056,0)</f>
        <v>0</v>
      </c>
      <c r="BF1056" s="231">
        <f>IF(N1056="snížená",J1056,0)</f>
        <v>0</v>
      </c>
      <c r="BG1056" s="231">
        <f>IF(N1056="zákl. přenesená",J1056,0)</f>
        <v>0</v>
      </c>
      <c r="BH1056" s="231">
        <f>IF(N1056="sníž. přenesená",J1056,0)</f>
        <v>0</v>
      </c>
      <c r="BI1056" s="231">
        <f>IF(N1056="nulová",J1056,0)</f>
        <v>0</v>
      </c>
      <c r="BJ1056" s="18" t="s">
        <v>81</v>
      </c>
      <c r="BK1056" s="231">
        <f>ROUND(I1056*H1056,2)</f>
        <v>0</v>
      </c>
      <c r="BL1056" s="18" t="s">
        <v>143</v>
      </c>
      <c r="BM1056" s="230" t="s">
        <v>1389</v>
      </c>
    </row>
    <row r="1057" s="2" customFormat="1" ht="16.5" customHeight="1">
      <c r="A1057" s="39"/>
      <c r="B1057" s="40"/>
      <c r="C1057" s="255" t="s">
        <v>941</v>
      </c>
      <c r="D1057" s="255" t="s">
        <v>188</v>
      </c>
      <c r="E1057" s="256" t="s">
        <v>1390</v>
      </c>
      <c r="F1057" s="257" t="s">
        <v>1391</v>
      </c>
      <c r="G1057" s="258" t="s">
        <v>150</v>
      </c>
      <c r="H1057" s="259">
        <v>4</v>
      </c>
      <c r="I1057" s="260"/>
      <c r="J1057" s="261">
        <f>ROUND(I1057*H1057,2)</f>
        <v>0</v>
      </c>
      <c r="K1057" s="257" t="s">
        <v>1</v>
      </c>
      <c r="L1057" s="262"/>
      <c r="M1057" s="263" t="s">
        <v>1</v>
      </c>
      <c r="N1057" s="264" t="s">
        <v>38</v>
      </c>
      <c r="O1057" s="92"/>
      <c r="P1057" s="228">
        <f>O1057*H1057</f>
        <v>0</v>
      </c>
      <c r="Q1057" s="228">
        <v>0</v>
      </c>
      <c r="R1057" s="228">
        <f>Q1057*H1057</f>
        <v>0</v>
      </c>
      <c r="S1057" s="228">
        <v>0</v>
      </c>
      <c r="T1057" s="229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0" t="s">
        <v>183</v>
      </c>
      <c r="AT1057" s="230" t="s">
        <v>188</v>
      </c>
      <c r="AU1057" s="230" t="s">
        <v>144</v>
      </c>
      <c r="AY1057" s="18" t="s">
        <v>134</v>
      </c>
      <c r="BE1057" s="231">
        <f>IF(N1057="základní",J1057,0)</f>
        <v>0</v>
      </c>
      <c r="BF1057" s="231">
        <f>IF(N1057="snížená",J1057,0)</f>
        <v>0</v>
      </c>
      <c r="BG1057" s="231">
        <f>IF(N1057="zákl. přenesená",J1057,0)</f>
        <v>0</v>
      </c>
      <c r="BH1057" s="231">
        <f>IF(N1057="sníž. přenesená",J1057,0)</f>
        <v>0</v>
      </c>
      <c r="BI1057" s="231">
        <f>IF(N1057="nulová",J1057,0)</f>
        <v>0</v>
      </c>
      <c r="BJ1057" s="18" t="s">
        <v>81</v>
      </c>
      <c r="BK1057" s="231">
        <f>ROUND(I1057*H1057,2)</f>
        <v>0</v>
      </c>
      <c r="BL1057" s="18" t="s">
        <v>143</v>
      </c>
      <c r="BM1057" s="230" t="s">
        <v>1392</v>
      </c>
    </row>
    <row r="1058" s="2" customFormat="1" ht="21.75" customHeight="1">
      <c r="A1058" s="39"/>
      <c r="B1058" s="40"/>
      <c r="C1058" s="219" t="s">
        <v>1393</v>
      </c>
      <c r="D1058" s="219" t="s">
        <v>139</v>
      </c>
      <c r="E1058" s="220" t="s">
        <v>1394</v>
      </c>
      <c r="F1058" s="221" t="s">
        <v>1395</v>
      </c>
      <c r="G1058" s="222" t="s">
        <v>150</v>
      </c>
      <c r="H1058" s="223">
        <v>1</v>
      </c>
      <c r="I1058" s="224"/>
      <c r="J1058" s="225">
        <f>ROUND(I1058*H1058,2)</f>
        <v>0</v>
      </c>
      <c r="K1058" s="221" t="s">
        <v>1</v>
      </c>
      <c r="L1058" s="45"/>
      <c r="M1058" s="226" t="s">
        <v>1</v>
      </c>
      <c r="N1058" s="227" t="s">
        <v>38</v>
      </c>
      <c r="O1058" s="92"/>
      <c r="P1058" s="228">
        <f>O1058*H1058</f>
        <v>0</v>
      </c>
      <c r="Q1058" s="228">
        <v>0</v>
      </c>
      <c r="R1058" s="228">
        <f>Q1058*H1058</f>
        <v>0</v>
      </c>
      <c r="S1058" s="228">
        <v>0</v>
      </c>
      <c r="T1058" s="229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0" t="s">
        <v>143</v>
      </c>
      <c r="AT1058" s="230" t="s">
        <v>139</v>
      </c>
      <c r="AU1058" s="230" t="s">
        <v>144</v>
      </c>
      <c r="AY1058" s="18" t="s">
        <v>134</v>
      </c>
      <c r="BE1058" s="231">
        <f>IF(N1058="základní",J1058,0)</f>
        <v>0</v>
      </c>
      <c r="BF1058" s="231">
        <f>IF(N1058="snížená",J1058,0)</f>
        <v>0</v>
      </c>
      <c r="BG1058" s="231">
        <f>IF(N1058="zákl. přenesená",J1058,0)</f>
        <v>0</v>
      </c>
      <c r="BH1058" s="231">
        <f>IF(N1058="sníž. přenesená",J1058,0)</f>
        <v>0</v>
      </c>
      <c r="BI1058" s="231">
        <f>IF(N1058="nulová",J1058,0)</f>
        <v>0</v>
      </c>
      <c r="BJ1058" s="18" t="s">
        <v>81</v>
      </c>
      <c r="BK1058" s="231">
        <f>ROUND(I1058*H1058,2)</f>
        <v>0</v>
      </c>
      <c r="BL1058" s="18" t="s">
        <v>143</v>
      </c>
      <c r="BM1058" s="230" t="s">
        <v>1396</v>
      </c>
    </row>
    <row r="1059" s="2" customFormat="1">
      <c r="A1059" s="39"/>
      <c r="B1059" s="40"/>
      <c r="C1059" s="41"/>
      <c r="D1059" s="234" t="s">
        <v>192</v>
      </c>
      <c r="E1059" s="41"/>
      <c r="F1059" s="265" t="s">
        <v>1397</v>
      </c>
      <c r="G1059" s="41"/>
      <c r="H1059" s="41"/>
      <c r="I1059" s="266"/>
      <c r="J1059" s="41"/>
      <c r="K1059" s="41"/>
      <c r="L1059" s="45"/>
      <c r="M1059" s="267"/>
      <c r="N1059" s="268"/>
      <c r="O1059" s="92"/>
      <c r="P1059" s="92"/>
      <c r="Q1059" s="92"/>
      <c r="R1059" s="92"/>
      <c r="S1059" s="92"/>
      <c r="T1059" s="93"/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T1059" s="18" t="s">
        <v>192</v>
      </c>
      <c r="AU1059" s="18" t="s">
        <v>144</v>
      </c>
    </row>
    <row r="1060" s="2" customFormat="1" ht="16.5" customHeight="1">
      <c r="A1060" s="39"/>
      <c r="B1060" s="40"/>
      <c r="C1060" s="255" t="s">
        <v>943</v>
      </c>
      <c r="D1060" s="255" t="s">
        <v>188</v>
      </c>
      <c r="E1060" s="256" t="s">
        <v>1398</v>
      </c>
      <c r="F1060" s="257" t="s">
        <v>1399</v>
      </c>
      <c r="G1060" s="258" t="s">
        <v>150</v>
      </c>
      <c r="H1060" s="259">
        <v>1</v>
      </c>
      <c r="I1060" s="260"/>
      <c r="J1060" s="261">
        <f>ROUND(I1060*H1060,2)</f>
        <v>0</v>
      </c>
      <c r="K1060" s="257" t="s">
        <v>1</v>
      </c>
      <c r="L1060" s="262"/>
      <c r="M1060" s="263" t="s">
        <v>1</v>
      </c>
      <c r="N1060" s="264" t="s">
        <v>38</v>
      </c>
      <c r="O1060" s="92"/>
      <c r="P1060" s="228">
        <f>O1060*H1060</f>
        <v>0</v>
      </c>
      <c r="Q1060" s="228">
        <v>0</v>
      </c>
      <c r="R1060" s="228">
        <f>Q1060*H1060</f>
        <v>0</v>
      </c>
      <c r="S1060" s="228">
        <v>0</v>
      </c>
      <c r="T1060" s="229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30" t="s">
        <v>183</v>
      </c>
      <c r="AT1060" s="230" t="s">
        <v>188</v>
      </c>
      <c r="AU1060" s="230" t="s">
        <v>144</v>
      </c>
      <c r="AY1060" s="18" t="s">
        <v>134</v>
      </c>
      <c r="BE1060" s="231">
        <f>IF(N1060="základní",J1060,0)</f>
        <v>0</v>
      </c>
      <c r="BF1060" s="231">
        <f>IF(N1060="snížená",J1060,0)</f>
        <v>0</v>
      </c>
      <c r="BG1060" s="231">
        <f>IF(N1060="zákl. přenesená",J1060,0)</f>
        <v>0</v>
      </c>
      <c r="BH1060" s="231">
        <f>IF(N1060="sníž. přenesená",J1060,0)</f>
        <v>0</v>
      </c>
      <c r="BI1060" s="231">
        <f>IF(N1060="nulová",J1060,0)</f>
        <v>0</v>
      </c>
      <c r="BJ1060" s="18" t="s">
        <v>81</v>
      </c>
      <c r="BK1060" s="231">
        <f>ROUND(I1060*H1060,2)</f>
        <v>0</v>
      </c>
      <c r="BL1060" s="18" t="s">
        <v>143</v>
      </c>
      <c r="BM1060" s="230" t="s">
        <v>1400</v>
      </c>
    </row>
    <row r="1061" s="2" customFormat="1" ht="21.75" customHeight="1">
      <c r="A1061" s="39"/>
      <c r="B1061" s="40"/>
      <c r="C1061" s="219" t="s">
        <v>1401</v>
      </c>
      <c r="D1061" s="219" t="s">
        <v>139</v>
      </c>
      <c r="E1061" s="220" t="s">
        <v>1402</v>
      </c>
      <c r="F1061" s="221" t="s">
        <v>1403</v>
      </c>
      <c r="G1061" s="222" t="s">
        <v>150</v>
      </c>
      <c r="H1061" s="223">
        <v>1</v>
      </c>
      <c r="I1061" s="224"/>
      <c r="J1061" s="225">
        <f>ROUND(I1061*H1061,2)</f>
        <v>0</v>
      </c>
      <c r="K1061" s="221" t="s">
        <v>1</v>
      </c>
      <c r="L1061" s="45"/>
      <c r="M1061" s="226" t="s">
        <v>1</v>
      </c>
      <c r="N1061" s="227" t="s">
        <v>38</v>
      </c>
      <c r="O1061" s="92"/>
      <c r="P1061" s="228">
        <f>O1061*H1061</f>
        <v>0</v>
      </c>
      <c r="Q1061" s="228">
        <v>0</v>
      </c>
      <c r="R1061" s="228">
        <f>Q1061*H1061</f>
        <v>0</v>
      </c>
      <c r="S1061" s="228">
        <v>0</v>
      </c>
      <c r="T1061" s="229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0" t="s">
        <v>143</v>
      </c>
      <c r="AT1061" s="230" t="s">
        <v>139</v>
      </c>
      <c r="AU1061" s="230" t="s">
        <v>144</v>
      </c>
      <c r="AY1061" s="18" t="s">
        <v>134</v>
      </c>
      <c r="BE1061" s="231">
        <f>IF(N1061="základní",J1061,0)</f>
        <v>0</v>
      </c>
      <c r="BF1061" s="231">
        <f>IF(N1061="snížená",J1061,0)</f>
        <v>0</v>
      </c>
      <c r="BG1061" s="231">
        <f>IF(N1061="zákl. přenesená",J1061,0)</f>
        <v>0</v>
      </c>
      <c r="BH1061" s="231">
        <f>IF(N1061="sníž. přenesená",J1061,0)</f>
        <v>0</v>
      </c>
      <c r="BI1061" s="231">
        <f>IF(N1061="nulová",J1061,0)</f>
        <v>0</v>
      </c>
      <c r="BJ1061" s="18" t="s">
        <v>81</v>
      </c>
      <c r="BK1061" s="231">
        <f>ROUND(I1061*H1061,2)</f>
        <v>0</v>
      </c>
      <c r="BL1061" s="18" t="s">
        <v>143</v>
      </c>
      <c r="BM1061" s="230" t="s">
        <v>1404</v>
      </c>
    </row>
    <row r="1062" s="2" customFormat="1">
      <c r="A1062" s="39"/>
      <c r="B1062" s="40"/>
      <c r="C1062" s="41"/>
      <c r="D1062" s="234" t="s">
        <v>192</v>
      </c>
      <c r="E1062" s="41"/>
      <c r="F1062" s="265" t="s">
        <v>1405</v>
      </c>
      <c r="G1062" s="41"/>
      <c r="H1062" s="41"/>
      <c r="I1062" s="266"/>
      <c r="J1062" s="41"/>
      <c r="K1062" s="41"/>
      <c r="L1062" s="45"/>
      <c r="M1062" s="267"/>
      <c r="N1062" s="268"/>
      <c r="O1062" s="92"/>
      <c r="P1062" s="92"/>
      <c r="Q1062" s="92"/>
      <c r="R1062" s="92"/>
      <c r="S1062" s="92"/>
      <c r="T1062" s="93"/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T1062" s="18" t="s">
        <v>192</v>
      </c>
      <c r="AU1062" s="18" t="s">
        <v>144</v>
      </c>
    </row>
    <row r="1063" s="2" customFormat="1" ht="16.5" customHeight="1">
      <c r="A1063" s="39"/>
      <c r="B1063" s="40"/>
      <c r="C1063" s="255" t="s">
        <v>946</v>
      </c>
      <c r="D1063" s="255" t="s">
        <v>188</v>
      </c>
      <c r="E1063" s="256" t="s">
        <v>1406</v>
      </c>
      <c r="F1063" s="257" t="s">
        <v>1407</v>
      </c>
      <c r="G1063" s="258" t="s">
        <v>150</v>
      </c>
      <c r="H1063" s="259">
        <v>1</v>
      </c>
      <c r="I1063" s="260"/>
      <c r="J1063" s="261">
        <f>ROUND(I1063*H1063,2)</f>
        <v>0</v>
      </c>
      <c r="K1063" s="257" t="s">
        <v>1</v>
      </c>
      <c r="L1063" s="262"/>
      <c r="M1063" s="263" t="s">
        <v>1</v>
      </c>
      <c r="N1063" s="264" t="s">
        <v>38</v>
      </c>
      <c r="O1063" s="92"/>
      <c r="P1063" s="228">
        <f>O1063*H1063</f>
        <v>0</v>
      </c>
      <c r="Q1063" s="228">
        <v>0</v>
      </c>
      <c r="R1063" s="228">
        <f>Q1063*H1063</f>
        <v>0</v>
      </c>
      <c r="S1063" s="228">
        <v>0</v>
      </c>
      <c r="T1063" s="229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0" t="s">
        <v>183</v>
      </c>
      <c r="AT1063" s="230" t="s">
        <v>188</v>
      </c>
      <c r="AU1063" s="230" t="s">
        <v>144</v>
      </c>
      <c r="AY1063" s="18" t="s">
        <v>134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8" t="s">
        <v>81</v>
      </c>
      <c r="BK1063" s="231">
        <f>ROUND(I1063*H1063,2)</f>
        <v>0</v>
      </c>
      <c r="BL1063" s="18" t="s">
        <v>143</v>
      </c>
      <c r="BM1063" s="230" t="s">
        <v>1408</v>
      </c>
    </row>
    <row r="1064" s="2" customFormat="1" ht="21.75" customHeight="1">
      <c r="A1064" s="39"/>
      <c r="B1064" s="40"/>
      <c r="C1064" s="219" t="s">
        <v>1409</v>
      </c>
      <c r="D1064" s="219" t="s">
        <v>139</v>
      </c>
      <c r="E1064" s="220" t="s">
        <v>1410</v>
      </c>
      <c r="F1064" s="221" t="s">
        <v>1411</v>
      </c>
      <c r="G1064" s="222" t="s">
        <v>150</v>
      </c>
      <c r="H1064" s="223">
        <v>1</v>
      </c>
      <c r="I1064" s="224"/>
      <c r="J1064" s="225">
        <f>ROUND(I1064*H1064,2)</f>
        <v>0</v>
      </c>
      <c r="K1064" s="221" t="s">
        <v>1</v>
      </c>
      <c r="L1064" s="45"/>
      <c r="M1064" s="226" t="s">
        <v>1</v>
      </c>
      <c r="N1064" s="227" t="s">
        <v>38</v>
      </c>
      <c r="O1064" s="92"/>
      <c r="P1064" s="228">
        <f>O1064*H1064</f>
        <v>0</v>
      </c>
      <c r="Q1064" s="228">
        <v>0</v>
      </c>
      <c r="R1064" s="228">
        <f>Q1064*H1064</f>
        <v>0</v>
      </c>
      <c r="S1064" s="228">
        <v>0</v>
      </c>
      <c r="T1064" s="229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0" t="s">
        <v>143</v>
      </c>
      <c r="AT1064" s="230" t="s">
        <v>139</v>
      </c>
      <c r="AU1064" s="230" t="s">
        <v>144</v>
      </c>
      <c r="AY1064" s="18" t="s">
        <v>134</v>
      </c>
      <c r="BE1064" s="231">
        <f>IF(N1064="základní",J1064,0)</f>
        <v>0</v>
      </c>
      <c r="BF1064" s="231">
        <f>IF(N1064="snížená",J1064,0)</f>
        <v>0</v>
      </c>
      <c r="BG1064" s="231">
        <f>IF(N1064="zákl. přenesená",J1064,0)</f>
        <v>0</v>
      </c>
      <c r="BH1064" s="231">
        <f>IF(N1064="sníž. přenesená",J1064,0)</f>
        <v>0</v>
      </c>
      <c r="BI1064" s="231">
        <f>IF(N1064="nulová",J1064,0)</f>
        <v>0</v>
      </c>
      <c r="BJ1064" s="18" t="s">
        <v>81</v>
      </c>
      <c r="BK1064" s="231">
        <f>ROUND(I1064*H1064,2)</f>
        <v>0</v>
      </c>
      <c r="BL1064" s="18" t="s">
        <v>143</v>
      </c>
      <c r="BM1064" s="230" t="s">
        <v>1412</v>
      </c>
    </row>
    <row r="1065" s="2" customFormat="1">
      <c r="A1065" s="39"/>
      <c r="B1065" s="40"/>
      <c r="C1065" s="41"/>
      <c r="D1065" s="234" t="s">
        <v>192</v>
      </c>
      <c r="E1065" s="41"/>
      <c r="F1065" s="265" t="s">
        <v>1413</v>
      </c>
      <c r="G1065" s="41"/>
      <c r="H1065" s="41"/>
      <c r="I1065" s="266"/>
      <c r="J1065" s="41"/>
      <c r="K1065" s="41"/>
      <c r="L1065" s="45"/>
      <c r="M1065" s="267"/>
      <c r="N1065" s="268"/>
      <c r="O1065" s="92"/>
      <c r="P1065" s="92"/>
      <c r="Q1065" s="92"/>
      <c r="R1065" s="92"/>
      <c r="S1065" s="92"/>
      <c r="T1065" s="93"/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T1065" s="18" t="s">
        <v>192</v>
      </c>
      <c r="AU1065" s="18" t="s">
        <v>144</v>
      </c>
    </row>
    <row r="1066" s="2" customFormat="1" ht="16.5" customHeight="1">
      <c r="A1066" s="39"/>
      <c r="B1066" s="40"/>
      <c r="C1066" s="255" t="s">
        <v>948</v>
      </c>
      <c r="D1066" s="255" t="s">
        <v>188</v>
      </c>
      <c r="E1066" s="256" t="s">
        <v>1414</v>
      </c>
      <c r="F1066" s="257" t="s">
        <v>1415</v>
      </c>
      <c r="G1066" s="258" t="s">
        <v>150</v>
      </c>
      <c r="H1066" s="259">
        <v>1</v>
      </c>
      <c r="I1066" s="260"/>
      <c r="J1066" s="261">
        <f>ROUND(I1066*H1066,2)</f>
        <v>0</v>
      </c>
      <c r="K1066" s="257" t="s">
        <v>1</v>
      </c>
      <c r="L1066" s="262"/>
      <c r="M1066" s="263" t="s">
        <v>1</v>
      </c>
      <c r="N1066" s="264" t="s">
        <v>38</v>
      </c>
      <c r="O1066" s="92"/>
      <c r="P1066" s="228">
        <f>O1066*H1066</f>
        <v>0</v>
      </c>
      <c r="Q1066" s="228">
        <v>0</v>
      </c>
      <c r="R1066" s="228">
        <f>Q1066*H1066</f>
        <v>0</v>
      </c>
      <c r="S1066" s="228">
        <v>0</v>
      </c>
      <c r="T1066" s="229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0" t="s">
        <v>183</v>
      </c>
      <c r="AT1066" s="230" t="s">
        <v>188</v>
      </c>
      <c r="AU1066" s="230" t="s">
        <v>144</v>
      </c>
      <c r="AY1066" s="18" t="s">
        <v>134</v>
      </c>
      <c r="BE1066" s="231">
        <f>IF(N1066="základní",J1066,0)</f>
        <v>0</v>
      </c>
      <c r="BF1066" s="231">
        <f>IF(N1066="snížená",J1066,0)</f>
        <v>0</v>
      </c>
      <c r="BG1066" s="231">
        <f>IF(N1066="zákl. přenesená",J1066,0)</f>
        <v>0</v>
      </c>
      <c r="BH1066" s="231">
        <f>IF(N1066="sníž. přenesená",J1066,0)</f>
        <v>0</v>
      </c>
      <c r="BI1066" s="231">
        <f>IF(N1066="nulová",J1066,0)</f>
        <v>0</v>
      </c>
      <c r="BJ1066" s="18" t="s">
        <v>81</v>
      </c>
      <c r="BK1066" s="231">
        <f>ROUND(I1066*H1066,2)</f>
        <v>0</v>
      </c>
      <c r="BL1066" s="18" t="s">
        <v>143</v>
      </c>
      <c r="BM1066" s="230" t="s">
        <v>1416</v>
      </c>
    </row>
    <row r="1067" s="2" customFormat="1" ht="16.5" customHeight="1">
      <c r="A1067" s="39"/>
      <c r="B1067" s="40"/>
      <c r="C1067" s="219" t="s">
        <v>1417</v>
      </c>
      <c r="D1067" s="219" t="s">
        <v>139</v>
      </c>
      <c r="E1067" s="220" t="s">
        <v>1418</v>
      </c>
      <c r="F1067" s="221" t="s">
        <v>1419</v>
      </c>
      <c r="G1067" s="222" t="s">
        <v>150</v>
      </c>
      <c r="H1067" s="223">
        <v>3</v>
      </c>
      <c r="I1067" s="224"/>
      <c r="J1067" s="225">
        <f>ROUND(I1067*H1067,2)</f>
        <v>0</v>
      </c>
      <c r="K1067" s="221" t="s">
        <v>1</v>
      </c>
      <c r="L1067" s="45"/>
      <c r="M1067" s="226" t="s">
        <v>1</v>
      </c>
      <c r="N1067" s="227" t="s">
        <v>38</v>
      </c>
      <c r="O1067" s="92"/>
      <c r="P1067" s="228">
        <f>O1067*H1067</f>
        <v>0</v>
      </c>
      <c r="Q1067" s="228">
        <v>0</v>
      </c>
      <c r="R1067" s="228">
        <f>Q1067*H1067</f>
        <v>0</v>
      </c>
      <c r="S1067" s="228">
        <v>0</v>
      </c>
      <c r="T1067" s="229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0" t="s">
        <v>143</v>
      </c>
      <c r="AT1067" s="230" t="s">
        <v>139</v>
      </c>
      <c r="AU1067" s="230" t="s">
        <v>144</v>
      </c>
      <c r="AY1067" s="18" t="s">
        <v>134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8" t="s">
        <v>81</v>
      </c>
      <c r="BK1067" s="231">
        <f>ROUND(I1067*H1067,2)</f>
        <v>0</v>
      </c>
      <c r="BL1067" s="18" t="s">
        <v>143</v>
      </c>
      <c r="BM1067" s="230" t="s">
        <v>1420</v>
      </c>
    </row>
    <row r="1068" s="2" customFormat="1" ht="16.5" customHeight="1">
      <c r="A1068" s="39"/>
      <c r="B1068" s="40"/>
      <c r="C1068" s="255" t="s">
        <v>951</v>
      </c>
      <c r="D1068" s="255" t="s">
        <v>188</v>
      </c>
      <c r="E1068" s="256" t="s">
        <v>1421</v>
      </c>
      <c r="F1068" s="257" t="s">
        <v>1422</v>
      </c>
      <c r="G1068" s="258" t="s">
        <v>150</v>
      </c>
      <c r="H1068" s="259">
        <v>3</v>
      </c>
      <c r="I1068" s="260"/>
      <c r="J1068" s="261">
        <f>ROUND(I1068*H1068,2)</f>
        <v>0</v>
      </c>
      <c r="K1068" s="257" t="s">
        <v>1</v>
      </c>
      <c r="L1068" s="262"/>
      <c r="M1068" s="263" t="s">
        <v>1</v>
      </c>
      <c r="N1068" s="264" t="s">
        <v>38</v>
      </c>
      <c r="O1068" s="92"/>
      <c r="P1068" s="228">
        <f>O1068*H1068</f>
        <v>0</v>
      </c>
      <c r="Q1068" s="228">
        <v>0</v>
      </c>
      <c r="R1068" s="228">
        <f>Q1068*H1068</f>
        <v>0</v>
      </c>
      <c r="S1068" s="228">
        <v>0</v>
      </c>
      <c r="T1068" s="229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0" t="s">
        <v>183</v>
      </c>
      <c r="AT1068" s="230" t="s">
        <v>188</v>
      </c>
      <c r="AU1068" s="230" t="s">
        <v>144</v>
      </c>
      <c r="AY1068" s="18" t="s">
        <v>134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8" t="s">
        <v>81</v>
      </c>
      <c r="BK1068" s="231">
        <f>ROUND(I1068*H1068,2)</f>
        <v>0</v>
      </c>
      <c r="BL1068" s="18" t="s">
        <v>143</v>
      </c>
      <c r="BM1068" s="230" t="s">
        <v>1423</v>
      </c>
    </row>
    <row r="1069" s="2" customFormat="1" ht="16.5" customHeight="1">
      <c r="A1069" s="39"/>
      <c r="B1069" s="40"/>
      <c r="C1069" s="219" t="s">
        <v>1424</v>
      </c>
      <c r="D1069" s="219" t="s">
        <v>139</v>
      </c>
      <c r="E1069" s="220" t="s">
        <v>457</v>
      </c>
      <c r="F1069" s="221" t="s">
        <v>458</v>
      </c>
      <c r="G1069" s="222" t="s">
        <v>150</v>
      </c>
      <c r="H1069" s="223">
        <v>8</v>
      </c>
      <c r="I1069" s="224"/>
      <c r="J1069" s="225">
        <f>ROUND(I1069*H1069,2)</f>
        <v>0</v>
      </c>
      <c r="K1069" s="221" t="s">
        <v>1</v>
      </c>
      <c r="L1069" s="45"/>
      <c r="M1069" s="226" t="s">
        <v>1</v>
      </c>
      <c r="N1069" s="227" t="s">
        <v>38</v>
      </c>
      <c r="O1069" s="92"/>
      <c r="P1069" s="228">
        <f>O1069*H1069</f>
        <v>0</v>
      </c>
      <c r="Q1069" s="228">
        <v>0</v>
      </c>
      <c r="R1069" s="228">
        <f>Q1069*H1069</f>
        <v>0</v>
      </c>
      <c r="S1069" s="228">
        <v>0</v>
      </c>
      <c r="T1069" s="229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0" t="s">
        <v>143</v>
      </c>
      <c r="AT1069" s="230" t="s">
        <v>139</v>
      </c>
      <c r="AU1069" s="230" t="s">
        <v>144</v>
      </c>
      <c r="AY1069" s="18" t="s">
        <v>134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8" t="s">
        <v>81</v>
      </c>
      <c r="BK1069" s="231">
        <f>ROUND(I1069*H1069,2)</f>
        <v>0</v>
      </c>
      <c r="BL1069" s="18" t="s">
        <v>143</v>
      </c>
      <c r="BM1069" s="230" t="s">
        <v>1425</v>
      </c>
    </row>
    <row r="1070" s="2" customFormat="1" ht="16.5" customHeight="1">
      <c r="A1070" s="39"/>
      <c r="B1070" s="40"/>
      <c r="C1070" s="255" t="s">
        <v>954</v>
      </c>
      <c r="D1070" s="255" t="s">
        <v>188</v>
      </c>
      <c r="E1070" s="256" t="s">
        <v>459</v>
      </c>
      <c r="F1070" s="257" t="s">
        <v>460</v>
      </c>
      <c r="G1070" s="258" t="s">
        <v>150</v>
      </c>
      <c r="H1070" s="259">
        <v>8</v>
      </c>
      <c r="I1070" s="260"/>
      <c r="J1070" s="261">
        <f>ROUND(I1070*H1070,2)</f>
        <v>0</v>
      </c>
      <c r="K1070" s="257" t="s">
        <v>1</v>
      </c>
      <c r="L1070" s="262"/>
      <c r="M1070" s="263" t="s">
        <v>1</v>
      </c>
      <c r="N1070" s="264" t="s">
        <v>38</v>
      </c>
      <c r="O1070" s="92"/>
      <c r="P1070" s="228">
        <f>O1070*H1070</f>
        <v>0</v>
      </c>
      <c r="Q1070" s="228">
        <v>0</v>
      </c>
      <c r="R1070" s="228">
        <f>Q1070*H1070</f>
        <v>0</v>
      </c>
      <c r="S1070" s="228">
        <v>0</v>
      </c>
      <c r="T1070" s="229">
        <f>S1070*H1070</f>
        <v>0</v>
      </c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R1070" s="230" t="s">
        <v>183</v>
      </c>
      <c r="AT1070" s="230" t="s">
        <v>188</v>
      </c>
      <c r="AU1070" s="230" t="s">
        <v>144</v>
      </c>
      <c r="AY1070" s="18" t="s">
        <v>134</v>
      </c>
      <c r="BE1070" s="231">
        <f>IF(N1070="základní",J1070,0)</f>
        <v>0</v>
      </c>
      <c r="BF1070" s="231">
        <f>IF(N1070="snížená",J1070,0)</f>
        <v>0</v>
      </c>
      <c r="BG1070" s="231">
        <f>IF(N1070="zákl. přenesená",J1070,0)</f>
        <v>0</v>
      </c>
      <c r="BH1070" s="231">
        <f>IF(N1070="sníž. přenesená",J1070,0)</f>
        <v>0</v>
      </c>
      <c r="BI1070" s="231">
        <f>IF(N1070="nulová",J1070,0)</f>
        <v>0</v>
      </c>
      <c r="BJ1070" s="18" t="s">
        <v>81</v>
      </c>
      <c r="BK1070" s="231">
        <f>ROUND(I1070*H1070,2)</f>
        <v>0</v>
      </c>
      <c r="BL1070" s="18" t="s">
        <v>143</v>
      </c>
      <c r="BM1070" s="230" t="s">
        <v>1426</v>
      </c>
    </row>
    <row r="1071" s="2" customFormat="1" ht="16.5" customHeight="1">
      <c r="A1071" s="39"/>
      <c r="B1071" s="40"/>
      <c r="C1071" s="219" t="s">
        <v>1427</v>
      </c>
      <c r="D1071" s="219" t="s">
        <v>139</v>
      </c>
      <c r="E1071" s="220" t="s">
        <v>390</v>
      </c>
      <c r="F1071" s="221" t="s">
        <v>391</v>
      </c>
      <c r="G1071" s="222" t="s">
        <v>142</v>
      </c>
      <c r="H1071" s="223">
        <v>1869.29</v>
      </c>
      <c r="I1071" s="224"/>
      <c r="J1071" s="225">
        <f>ROUND(I1071*H1071,2)</f>
        <v>0</v>
      </c>
      <c r="K1071" s="221" t="s">
        <v>1</v>
      </c>
      <c r="L1071" s="45"/>
      <c r="M1071" s="226" t="s">
        <v>1</v>
      </c>
      <c r="N1071" s="227" t="s">
        <v>38</v>
      </c>
      <c r="O1071" s="92"/>
      <c r="P1071" s="228">
        <f>O1071*H1071</f>
        <v>0</v>
      </c>
      <c r="Q1071" s="228">
        <v>0</v>
      </c>
      <c r="R1071" s="228">
        <f>Q1071*H1071</f>
        <v>0</v>
      </c>
      <c r="S1071" s="228">
        <v>0</v>
      </c>
      <c r="T1071" s="229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0" t="s">
        <v>143</v>
      </c>
      <c r="AT1071" s="230" t="s">
        <v>139</v>
      </c>
      <c r="AU1071" s="230" t="s">
        <v>144</v>
      </c>
      <c r="AY1071" s="18" t="s">
        <v>134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8" t="s">
        <v>81</v>
      </c>
      <c r="BK1071" s="231">
        <f>ROUND(I1071*H1071,2)</f>
        <v>0</v>
      </c>
      <c r="BL1071" s="18" t="s">
        <v>143</v>
      </c>
      <c r="BM1071" s="230" t="s">
        <v>392</v>
      </c>
    </row>
    <row r="1072" s="13" customFormat="1">
      <c r="A1072" s="13"/>
      <c r="B1072" s="232"/>
      <c r="C1072" s="233"/>
      <c r="D1072" s="234" t="s">
        <v>145</v>
      </c>
      <c r="E1072" s="235" t="s">
        <v>1</v>
      </c>
      <c r="F1072" s="236" t="s">
        <v>1428</v>
      </c>
      <c r="G1072" s="233"/>
      <c r="H1072" s="237">
        <v>1747</v>
      </c>
      <c r="I1072" s="238"/>
      <c r="J1072" s="233"/>
      <c r="K1072" s="233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145</v>
      </c>
      <c r="AU1072" s="243" t="s">
        <v>144</v>
      </c>
      <c r="AV1072" s="13" t="s">
        <v>83</v>
      </c>
      <c r="AW1072" s="13" t="s">
        <v>30</v>
      </c>
      <c r="AX1072" s="13" t="s">
        <v>73</v>
      </c>
      <c r="AY1072" s="243" t="s">
        <v>134</v>
      </c>
    </row>
    <row r="1073" s="14" customFormat="1">
      <c r="A1073" s="14"/>
      <c r="B1073" s="244"/>
      <c r="C1073" s="245"/>
      <c r="D1073" s="234" t="s">
        <v>145</v>
      </c>
      <c r="E1073" s="246" t="s">
        <v>1</v>
      </c>
      <c r="F1073" s="247" t="s">
        <v>147</v>
      </c>
      <c r="G1073" s="245"/>
      <c r="H1073" s="248">
        <v>1747</v>
      </c>
      <c r="I1073" s="249"/>
      <c r="J1073" s="245"/>
      <c r="K1073" s="245"/>
      <c r="L1073" s="250"/>
      <c r="M1073" s="251"/>
      <c r="N1073" s="252"/>
      <c r="O1073" s="252"/>
      <c r="P1073" s="252"/>
      <c r="Q1073" s="252"/>
      <c r="R1073" s="252"/>
      <c r="S1073" s="252"/>
      <c r="T1073" s="253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4" t="s">
        <v>145</v>
      </c>
      <c r="AU1073" s="254" t="s">
        <v>144</v>
      </c>
      <c r="AV1073" s="14" t="s">
        <v>143</v>
      </c>
      <c r="AW1073" s="14" t="s">
        <v>30</v>
      </c>
      <c r="AX1073" s="14" t="s">
        <v>81</v>
      </c>
      <c r="AY1073" s="254" t="s">
        <v>134</v>
      </c>
    </row>
    <row r="1074" s="13" customFormat="1">
      <c r="A1074" s="13"/>
      <c r="B1074" s="232"/>
      <c r="C1074" s="233"/>
      <c r="D1074" s="234" t="s">
        <v>145</v>
      </c>
      <c r="E1074" s="233"/>
      <c r="F1074" s="236" t="s">
        <v>1429</v>
      </c>
      <c r="G1074" s="233"/>
      <c r="H1074" s="237">
        <v>1869.29</v>
      </c>
      <c r="I1074" s="238"/>
      <c r="J1074" s="233"/>
      <c r="K1074" s="233"/>
      <c r="L1074" s="239"/>
      <c r="M1074" s="240"/>
      <c r="N1074" s="241"/>
      <c r="O1074" s="241"/>
      <c r="P1074" s="241"/>
      <c r="Q1074" s="241"/>
      <c r="R1074" s="241"/>
      <c r="S1074" s="241"/>
      <c r="T1074" s="24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3" t="s">
        <v>145</v>
      </c>
      <c r="AU1074" s="243" t="s">
        <v>144</v>
      </c>
      <c r="AV1074" s="13" t="s">
        <v>83</v>
      </c>
      <c r="AW1074" s="13" t="s">
        <v>4</v>
      </c>
      <c r="AX1074" s="13" t="s">
        <v>81</v>
      </c>
      <c r="AY1074" s="243" t="s">
        <v>134</v>
      </c>
    </row>
    <row r="1075" s="2" customFormat="1" ht="16.5" customHeight="1">
      <c r="A1075" s="39"/>
      <c r="B1075" s="40"/>
      <c r="C1075" s="255" t="s">
        <v>957</v>
      </c>
      <c r="D1075" s="255" t="s">
        <v>188</v>
      </c>
      <c r="E1075" s="256" t="s">
        <v>396</v>
      </c>
      <c r="F1075" s="257" t="s">
        <v>397</v>
      </c>
      <c r="G1075" s="258" t="s">
        <v>142</v>
      </c>
      <c r="H1075" s="259">
        <v>1869.29</v>
      </c>
      <c r="I1075" s="260"/>
      <c r="J1075" s="261">
        <f>ROUND(I1075*H1075,2)</f>
        <v>0</v>
      </c>
      <c r="K1075" s="257" t="s">
        <v>1</v>
      </c>
      <c r="L1075" s="262"/>
      <c r="M1075" s="263" t="s">
        <v>1</v>
      </c>
      <c r="N1075" s="264" t="s">
        <v>38</v>
      </c>
      <c r="O1075" s="92"/>
      <c r="P1075" s="228">
        <f>O1075*H1075</f>
        <v>0</v>
      </c>
      <c r="Q1075" s="228">
        <v>0</v>
      </c>
      <c r="R1075" s="228">
        <f>Q1075*H1075</f>
        <v>0</v>
      </c>
      <c r="S1075" s="228">
        <v>0</v>
      </c>
      <c r="T1075" s="229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0" t="s">
        <v>183</v>
      </c>
      <c r="AT1075" s="230" t="s">
        <v>188</v>
      </c>
      <c r="AU1075" s="230" t="s">
        <v>144</v>
      </c>
      <c r="AY1075" s="18" t="s">
        <v>134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8" t="s">
        <v>81</v>
      </c>
      <c r="BK1075" s="231">
        <f>ROUND(I1075*H1075,2)</f>
        <v>0</v>
      </c>
      <c r="BL1075" s="18" t="s">
        <v>143</v>
      </c>
      <c r="BM1075" s="230" t="s">
        <v>398</v>
      </c>
    </row>
    <row r="1076" s="2" customFormat="1">
      <c r="A1076" s="39"/>
      <c r="B1076" s="40"/>
      <c r="C1076" s="41"/>
      <c r="D1076" s="234" t="s">
        <v>192</v>
      </c>
      <c r="E1076" s="41"/>
      <c r="F1076" s="265" t="s">
        <v>399</v>
      </c>
      <c r="G1076" s="41"/>
      <c r="H1076" s="41"/>
      <c r="I1076" s="266"/>
      <c r="J1076" s="41"/>
      <c r="K1076" s="41"/>
      <c r="L1076" s="45"/>
      <c r="M1076" s="267"/>
      <c r="N1076" s="268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192</v>
      </c>
      <c r="AU1076" s="18" t="s">
        <v>144</v>
      </c>
    </row>
    <row r="1077" s="13" customFormat="1">
      <c r="A1077" s="13"/>
      <c r="B1077" s="232"/>
      <c r="C1077" s="233"/>
      <c r="D1077" s="234" t="s">
        <v>145</v>
      </c>
      <c r="E1077" s="235" t="s">
        <v>1</v>
      </c>
      <c r="F1077" s="236" t="s">
        <v>1428</v>
      </c>
      <c r="G1077" s="233"/>
      <c r="H1077" s="237">
        <v>1747</v>
      </c>
      <c r="I1077" s="238"/>
      <c r="J1077" s="233"/>
      <c r="K1077" s="233"/>
      <c r="L1077" s="239"/>
      <c r="M1077" s="240"/>
      <c r="N1077" s="241"/>
      <c r="O1077" s="241"/>
      <c r="P1077" s="241"/>
      <c r="Q1077" s="241"/>
      <c r="R1077" s="241"/>
      <c r="S1077" s="241"/>
      <c r="T1077" s="242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43" t="s">
        <v>145</v>
      </c>
      <c r="AU1077" s="243" t="s">
        <v>144</v>
      </c>
      <c r="AV1077" s="13" t="s">
        <v>83</v>
      </c>
      <c r="AW1077" s="13" t="s">
        <v>30</v>
      </c>
      <c r="AX1077" s="13" t="s">
        <v>73</v>
      </c>
      <c r="AY1077" s="243" t="s">
        <v>134</v>
      </c>
    </row>
    <row r="1078" s="14" customFormat="1">
      <c r="A1078" s="14"/>
      <c r="B1078" s="244"/>
      <c r="C1078" s="245"/>
      <c r="D1078" s="234" t="s">
        <v>145</v>
      </c>
      <c r="E1078" s="246" t="s">
        <v>1</v>
      </c>
      <c r="F1078" s="247" t="s">
        <v>147</v>
      </c>
      <c r="G1078" s="245"/>
      <c r="H1078" s="248">
        <v>1747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145</v>
      </c>
      <c r="AU1078" s="254" t="s">
        <v>144</v>
      </c>
      <c r="AV1078" s="14" t="s">
        <v>143</v>
      </c>
      <c r="AW1078" s="14" t="s">
        <v>30</v>
      </c>
      <c r="AX1078" s="14" t="s">
        <v>81</v>
      </c>
      <c r="AY1078" s="254" t="s">
        <v>134</v>
      </c>
    </row>
    <row r="1079" s="13" customFormat="1">
      <c r="A1079" s="13"/>
      <c r="B1079" s="232"/>
      <c r="C1079" s="233"/>
      <c r="D1079" s="234" t="s">
        <v>145</v>
      </c>
      <c r="E1079" s="233"/>
      <c r="F1079" s="236" t="s">
        <v>1429</v>
      </c>
      <c r="G1079" s="233"/>
      <c r="H1079" s="237">
        <v>1869.29</v>
      </c>
      <c r="I1079" s="238"/>
      <c r="J1079" s="233"/>
      <c r="K1079" s="233"/>
      <c r="L1079" s="239"/>
      <c r="M1079" s="240"/>
      <c r="N1079" s="241"/>
      <c r="O1079" s="241"/>
      <c r="P1079" s="241"/>
      <c r="Q1079" s="241"/>
      <c r="R1079" s="241"/>
      <c r="S1079" s="241"/>
      <c r="T1079" s="24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43" t="s">
        <v>145</v>
      </c>
      <c r="AU1079" s="243" t="s">
        <v>144</v>
      </c>
      <c r="AV1079" s="13" t="s">
        <v>83</v>
      </c>
      <c r="AW1079" s="13" t="s">
        <v>4</v>
      </c>
      <c r="AX1079" s="13" t="s">
        <v>81</v>
      </c>
      <c r="AY1079" s="243" t="s">
        <v>134</v>
      </c>
    </row>
    <row r="1080" s="2" customFormat="1" ht="16.5" customHeight="1">
      <c r="A1080" s="39"/>
      <c r="B1080" s="40"/>
      <c r="C1080" s="219" t="s">
        <v>1430</v>
      </c>
      <c r="D1080" s="219" t="s">
        <v>139</v>
      </c>
      <c r="E1080" s="220" t="s">
        <v>1431</v>
      </c>
      <c r="F1080" s="221" t="s">
        <v>1432</v>
      </c>
      <c r="G1080" s="222" t="s">
        <v>150</v>
      </c>
      <c r="H1080" s="223">
        <v>2</v>
      </c>
      <c r="I1080" s="224"/>
      <c r="J1080" s="225">
        <f>ROUND(I1080*H1080,2)</f>
        <v>0</v>
      </c>
      <c r="K1080" s="221" t="s">
        <v>1</v>
      </c>
      <c r="L1080" s="45"/>
      <c r="M1080" s="226" t="s">
        <v>1</v>
      </c>
      <c r="N1080" s="227" t="s">
        <v>38</v>
      </c>
      <c r="O1080" s="92"/>
      <c r="P1080" s="228">
        <f>O1080*H1080</f>
        <v>0</v>
      </c>
      <c r="Q1080" s="228">
        <v>0</v>
      </c>
      <c r="R1080" s="228">
        <f>Q1080*H1080</f>
        <v>0</v>
      </c>
      <c r="S1080" s="228">
        <v>0</v>
      </c>
      <c r="T1080" s="229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30" t="s">
        <v>143</v>
      </c>
      <c r="AT1080" s="230" t="s">
        <v>139</v>
      </c>
      <c r="AU1080" s="230" t="s">
        <v>144</v>
      </c>
      <c r="AY1080" s="18" t="s">
        <v>134</v>
      </c>
      <c r="BE1080" s="231">
        <f>IF(N1080="základní",J1080,0)</f>
        <v>0</v>
      </c>
      <c r="BF1080" s="231">
        <f>IF(N1080="snížená",J1080,0)</f>
        <v>0</v>
      </c>
      <c r="BG1080" s="231">
        <f>IF(N1080="zákl. přenesená",J1080,0)</f>
        <v>0</v>
      </c>
      <c r="BH1080" s="231">
        <f>IF(N1080="sníž. přenesená",J1080,0)</f>
        <v>0</v>
      </c>
      <c r="BI1080" s="231">
        <f>IF(N1080="nulová",J1080,0)</f>
        <v>0</v>
      </c>
      <c r="BJ1080" s="18" t="s">
        <v>81</v>
      </c>
      <c r="BK1080" s="231">
        <f>ROUND(I1080*H1080,2)</f>
        <v>0</v>
      </c>
      <c r="BL1080" s="18" t="s">
        <v>143</v>
      </c>
      <c r="BM1080" s="230" t="s">
        <v>1433</v>
      </c>
    </row>
    <row r="1081" s="2" customFormat="1" ht="16.5" customHeight="1">
      <c r="A1081" s="39"/>
      <c r="B1081" s="40"/>
      <c r="C1081" s="255" t="s">
        <v>958</v>
      </c>
      <c r="D1081" s="255" t="s">
        <v>188</v>
      </c>
      <c r="E1081" s="256" t="s">
        <v>1434</v>
      </c>
      <c r="F1081" s="257" t="s">
        <v>1435</v>
      </c>
      <c r="G1081" s="258" t="s">
        <v>150</v>
      </c>
      <c r="H1081" s="259">
        <v>2</v>
      </c>
      <c r="I1081" s="260"/>
      <c r="J1081" s="261">
        <f>ROUND(I1081*H1081,2)</f>
        <v>0</v>
      </c>
      <c r="K1081" s="257" t="s">
        <v>1</v>
      </c>
      <c r="L1081" s="262"/>
      <c r="M1081" s="263" t="s">
        <v>1</v>
      </c>
      <c r="N1081" s="264" t="s">
        <v>38</v>
      </c>
      <c r="O1081" s="92"/>
      <c r="P1081" s="228">
        <f>O1081*H1081</f>
        <v>0</v>
      </c>
      <c r="Q1081" s="228">
        <v>0</v>
      </c>
      <c r="R1081" s="228">
        <f>Q1081*H1081</f>
        <v>0</v>
      </c>
      <c r="S1081" s="228">
        <v>0</v>
      </c>
      <c r="T1081" s="229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0" t="s">
        <v>183</v>
      </c>
      <c r="AT1081" s="230" t="s">
        <v>188</v>
      </c>
      <c r="AU1081" s="230" t="s">
        <v>144</v>
      </c>
      <c r="AY1081" s="18" t="s">
        <v>134</v>
      </c>
      <c r="BE1081" s="231">
        <f>IF(N1081="základní",J1081,0)</f>
        <v>0</v>
      </c>
      <c r="BF1081" s="231">
        <f>IF(N1081="snížená",J1081,0)</f>
        <v>0</v>
      </c>
      <c r="BG1081" s="231">
        <f>IF(N1081="zákl. přenesená",J1081,0)</f>
        <v>0</v>
      </c>
      <c r="BH1081" s="231">
        <f>IF(N1081="sníž. přenesená",J1081,0)</f>
        <v>0</v>
      </c>
      <c r="BI1081" s="231">
        <f>IF(N1081="nulová",J1081,0)</f>
        <v>0</v>
      </c>
      <c r="BJ1081" s="18" t="s">
        <v>81</v>
      </c>
      <c r="BK1081" s="231">
        <f>ROUND(I1081*H1081,2)</f>
        <v>0</v>
      </c>
      <c r="BL1081" s="18" t="s">
        <v>143</v>
      </c>
      <c r="BM1081" s="230" t="s">
        <v>1436</v>
      </c>
    </row>
    <row r="1082" s="2" customFormat="1">
      <c r="A1082" s="39"/>
      <c r="B1082" s="40"/>
      <c r="C1082" s="41"/>
      <c r="D1082" s="234" t="s">
        <v>192</v>
      </c>
      <c r="E1082" s="41"/>
      <c r="F1082" s="265" t="s">
        <v>1437</v>
      </c>
      <c r="G1082" s="41"/>
      <c r="H1082" s="41"/>
      <c r="I1082" s="266"/>
      <c r="J1082" s="41"/>
      <c r="K1082" s="41"/>
      <c r="L1082" s="45"/>
      <c r="M1082" s="267"/>
      <c r="N1082" s="268"/>
      <c r="O1082" s="92"/>
      <c r="P1082" s="92"/>
      <c r="Q1082" s="92"/>
      <c r="R1082" s="92"/>
      <c r="S1082" s="92"/>
      <c r="T1082" s="93"/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T1082" s="18" t="s">
        <v>192</v>
      </c>
      <c r="AU1082" s="18" t="s">
        <v>144</v>
      </c>
    </row>
    <row r="1083" s="2" customFormat="1" ht="37.8" customHeight="1">
      <c r="A1083" s="39"/>
      <c r="B1083" s="40"/>
      <c r="C1083" s="219" t="s">
        <v>1438</v>
      </c>
      <c r="D1083" s="219" t="s">
        <v>139</v>
      </c>
      <c r="E1083" s="220" t="s">
        <v>1439</v>
      </c>
      <c r="F1083" s="221" t="s">
        <v>1440</v>
      </c>
      <c r="G1083" s="222" t="s">
        <v>142</v>
      </c>
      <c r="H1083" s="223">
        <v>156.19999999999999</v>
      </c>
      <c r="I1083" s="224"/>
      <c r="J1083" s="225">
        <f>ROUND(I1083*H1083,2)</f>
        <v>0</v>
      </c>
      <c r="K1083" s="221" t="s">
        <v>175</v>
      </c>
      <c r="L1083" s="45"/>
      <c r="M1083" s="226" t="s">
        <v>1</v>
      </c>
      <c r="N1083" s="227" t="s">
        <v>38</v>
      </c>
      <c r="O1083" s="92"/>
      <c r="P1083" s="228">
        <f>O1083*H1083</f>
        <v>0</v>
      </c>
      <c r="Q1083" s="228">
        <v>0</v>
      </c>
      <c r="R1083" s="228">
        <f>Q1083*H1083</f>
        <v>0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143</v>
      </c>
      <c r="AT1083" s="230" t="s">
        <v>139</v>
      </c>
      <c r="AU1083" s="230" t="s">
        <v>144</v>
      </c>
      <c r="AY1083" s="18" t="s">
        <v>134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81</v>
      </c>
      <c r="BK1083" s="231">
        <f>ROUND(I1083*H1083,2)</f>
        <v>0</v>
      </c>
      <c r="BL1083" s="18" t="s">
        <v>143</v>
      </c>
      <c r="BM1083" s="230" t="s">
        <v>1441</v>
      </c>
    </row>
    <row r="1084" s="13" customFormat="1">
      <c r="A1084" s="13"/>
      <c r="B1084" s="232"/>
      <c r="C1084" s="233"/>
      <c r="D1084" s="234" t="s">
        <v>145</v>
      </c>
      <c r="E1084" s="235" t="s">
        <v>1</v>
      </c>
      <c r="F1084" s="236" t="s">
        <v>1442</v>
      </c>
      <c r="G1084" s="233"/>
      <c r="H1084" s="237">
        <v>156.19999999999999</v>
      </c>
      <c r="I1084" s="238"/>
      <c r="J1084" s="233"/>
      <c r="K1084" s="233"/>
      <c r="L1084" s="239"/>
      <c r="M1084" s="240"/>
      <c r="N1084" s="241"/>
      <c r="O1084" s="241"/>
      <c r="P1084" s="241"/>
      <c r="Q1084" s="241"/>
      <c r="R1084" s="241"/>
      <c r="S1084" s="241"/>
      <c r="T1084" s="242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43" t="s">
        <v>145</v>
      </c>
      <c r="AU1084" s="243" t="s">
        <v>144</v>
      </c>
      <c r="AV1084" s="13" t="s">
        <v>83</v>
      </c>
      <c r="AW1084" s="13" t="s">
        <v>30</v>
      </c>
      <c r="AX1084" s="13" t="s">
        <v>73</v>
      </c>
      <c r="AY1084" s="243" t="s">
        <v>134</v>
      </c>
    </row>
    <row r="1085" s="14" customFormat="1">
      <c r="A1085" s="14"/>
      <c r="B1085" s="244"/>
      <c r="C1085" s="245"/>
      <c r="D1085" s="234" t="s">
        <v>145</v>
      </c>
      <c r="E1085" s="246" t="s">
        <v>1</v>
      </c>
      <c r="F1085" s="247" t="s">
        <v>147</v>
      </c>
      <c r="G1085" s="245"/>
      <c r="H1085" s="248">
        <v>156.19999999999999</v>
      </c>
      <c r="I1085" s="249"/>
      <c r="J1085" s="245"/>
      <c r="K1085" s="245"/>
      <c r="L1085" s="250"/>
      <c r="M1085" s="251"/>
      <c r="N1085" s="252"/>
      <c r="O1085" s="252"/>
      <c r="P1085" s="252"/>
      <c r="Q1085" s="252"/>
      <c r="R1085" s="252"/>
      <c r="S1085" s="252"/>
      <c r="T1085" s="253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4" t="s">
        <v>145</v>
      </c>
      <c r="AU1085" s="254" t="s">
        <v>144</v>
      </c>
      <c r="AV1085" s="14" t="s">
        <v>143</v>
      </c>
      <c r="AW1085" s="14" t="s">
        <v>30</v>
      </c>
      <c r="AX1085" s="14" t="s">
        <v>81</v>
      </c>
      <c r="AY1085" s="254" t="s">
        <v>134</v>
      </c>
    </row>
    <row r="1086" s="2" customFormat="1" ht="21.75" customHeight="1">
      <c r="A1086" s="39"/>
      <c r="B1086" s="40"/>
      <c r="C1086" s="255" t="s">
        <v>961</v>
      </c>
      <c r="D1086" s="255" t="s">
        <v>188</v>
      </c>
      <c r="E1086" s="256" t="s">
        <v>1443</v>
      </c>
      <c r="F1086" s="257" t="s">
        <v>1444</v>
      </c>
      <c r="G1086" s="258" t="s">
        <v>142</v>
      </c>
      <c r="H1086" s="259">
        <v>156.19999999999999</v>
      </c>
      <c r="I1086" s="260"/>
      <c r="J1086" s="261">
        <f>ROUND(I1086*H1086,2)</f>
        <v>0</v>
      </c>
      <c r="K1086" s="257" t="s">
        <v>1</v>
      </c>
      <c r="L1086" s="262"/>
      <c r="M1086" s="263" t="s">
        <v>1</v>
      </c>
      <c r="N1086" s="264" t="s">
        <v>38</v>
      </c>
      <c r="O1086" s="92"/>
      <c r="P1086" s="228">
        <f>O1086*H1086</f>
        <v>0</v>
      </c>
      <c r="Q1086" s="228">
        <v>0</v>
      </c>
      <c r="R1086" s="228">
        <f>Q1086*H1086</f>
        <v>0</v>
      </c>
      <c r="S1086" s="228">
        <v>0</v>
      </c>
      <c r="T1086" s="229">
        <f>S1086*H1086</f>
        <v>0</v>
      </c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R1086" s="230" t="s">
        <v>183</v>
      </c>
      <c r="AT1086" s="230" t="s">
        <v>188</v>
      </c>
      <c r="AU1086" s="230" t="s">
        <v>144</v>
      </c>
      <c r="AY1086" s="18" t="s">
        <v>134</v>
      </c>
      <c r="BE1086" s="231">
        <f>IF(N1086="základní",J1086,0)</f>
        <v>0</v>
      </c>
      <c r="BF1086" s="231">
        <f>IF(N1086="snížená",J1086,0)</f>
        <v>0</v>
      </c>
      <c r="BG1086" s="231">
        <f>IF(N1086="zákl. přenesená",J1086,0)</f>
        <v>0</v>
      </c>
      <c r="BH1086" s="231">
        <f>IF(N1086="sníž. přenesená",J1086,0)</f>
        <v>0</v>
      </c>
      <c r="BI1086" s="231">
        <f>IF(N1086="nulová",J1086,0)</f>
        <v>0</v>
      </c>
      <c r="BJ1086" s="18" t="s">
        <v>81</v>
      </c>
      <c r="BK1086" s="231">
        <f>ROUND(I1086*H1086,2)</f>
        <v>0</v>
      </c>
      <c r="BL1086" s="18" t="s">
        <v>143</v>
      </c>
      <c r="BM1086" s="230" t="s">
        <v>1445</v>
      </c>
    </row>
    <row r="1087" s="2" customFormat="1">
      <c r="A1087" s="39"/>
      <c r="B1087" s="40"/>
      <c r="C1087" s="41"/>
      <c r="D1087" s="234" t="s">
        <v>192</v>
      </c>
      <c r="E1087" s="41"/>
      <c r="F1087" s="265" t="s">
        <v>1446</v>
      </c>
      <c r="G1087" s="41"/>
      <c r="H1087" s="41"/>
      <c r="I1087" s="266"/>
      <c r="J1087" s="41"/>
      <c r="K1087" s="41"/>
      <c r="L1087" s="45"/>
      <c r="M1087" s="267"/>
      <c r="N1087" s="268"/>
      <c r="O1087" s="92"/>
      <c r="P1087" s="92"/>
      <c r="Q1087" s="92"/>
      <c r="R1087" s="92"/>
      <c r="S1087" s="92"/>
      <c r="T1087" s="93"/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T1087" s="18" t="s">
        <v>192</v>
      </c>
      <c r="AU1087" s="18" t="s">
        <v>144</v>
      </c>
    </row>
    <row r="1088" s="13" customFormat="1">
      <c r="A1088" s="13"/>
      <c r="B1088" s="232"/>
      <c r="C1088" s="233"/>
      <c r="D1088" s="234" t="s">
        <v>145</v>
      </c>
      <c r="E1088" s="235" t="s">
        <v>1</v>
      </c>
      <c r="F1088" s="236" t="s">
        <v>1442</v>
      </c>
      <c r="G1088" s="233"/>
      <c r="H1088" s="237">
        <v>156.19999999999999</v>
      </c>
      <c r="I1088" s="238"/>
      <c r="J1088" s="233"/>
      <c r="K1088" s="233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145</v>
      </c>
      <c r="AU1088" s="243" t="s">
        <v>144</v>
      </c>
      <c r="AV1088" s="13" t="s">
        <v>83</v>
      </c>
      <c r="AW1088" s="13" t="s">
        <v>30</v>
      </c>
      <c r="AX1088" s="13" t="s">
        <v>73</v>
      </c>
      <c r="AY1088" s="243" t="s">
        <v>134</v>
      </c>
    </row>
    <row r="1089" s="14" customFormat="1">
      <c r="A1089" s="14"/>
      <c r="B1089" s="244"/>
      <c r="C1089" s="245"/>
      <c r="D1089" s="234" t="s">
        <v>145</v>
      </c>
      <c r="E1089" s="246" t="s">
        <v>1</v>
      </c>
      <c r="F1089" s="247" t="s">
        <v>147</v>
      </c>
      <c r="G1089" s="245"/>
      <c r="H1089" s="248">
        <v>156.19999999999999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145</v>
      </c>
      <c r="AU1089" s="254" t="s">
        <v>144</v>
      </c>
      <c r="AV1089" s="14" t="s">
        <v>143</v>
      </c>
      <c r="AW1089" s="14" t="s">
        <v>30</v>
      </c>
      <c r="AX1089" s="14" t="s">
        <v>81</v>
      </c>
      <c r="AY1089" s="254" t="s">
        <v>134</v>
      </c>
    </row>
    <row r="1090" s="2" customFormat="1" ht="16.5" customHeight="1">
      <c r="A1090" s="39"/>
      <c r="B1090" s="40"/>
      <c r="C1090" s="219" t="s">
        <v>1447</v>
      </c>
      <c r="D1090" s="219" t="s">
        <v>139</v>
      </c>
      <c r="E1090" s="220" t="s">
        <v>400</v>
      </c>
      <c r="F1090" s="221" t="s">
        <v>401</v>
      </c>
      <c r="G1090" s="222" t="s">
        <v>402</v>
      </c>
      <c r="H1090" s="290"/>
      <c r="I1090" s="224"/>
      <c r="J1090" s="225">
        <f>ROUND(I1090*H1090,2)</f>
        <v>0</v>
      </c>
      <c r="K1090" s="221" t="s">
        <v>1</v>
      </c>
      <c r="L1090" s="45"/>
      <c r="M1090" s="226" t="s">
        <v>1</v>
      </c>
      <c r="N1090" s="227" t="s">
        <v>38</v>
      </c>
      <c r="O1090" s="92"/>
      <c r="P1090" s="228">
        <f>O1090*H1090</f>
        <v>0</v>
      </c>
      <c r="Q1090" s="228">
        <v>0</v>
      </c>
      <c r="R1090" s="228">
        <f>Q1090*H1090</f>
        <v>0</v>
      </c>
      <c r="S1090" s="228">
        <v>0</v>
      </c>
      <c r="T1090" s="229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0" t="s">
        <v>143</v>
      </c>
      <c r="AT1090" s="230" t="s">
        <v>139</v>
      </c>
      <c r="AU1090" s="230" t="s">
        <v>144</v>
      </c>
      <c r="AY1090" s="18" t="s">
        <v>134</v>
      </c>
      <c r="BE1090" s="231">
        <f>IF(N1090="základní",J1090,0)</f>
        <v>0</v>
      </c>
      <c r="BF1090" s="231">
        <f>IF(N1090="snížená",J1090,0)</f>
        <v>0</v>
      </c>
      <c r="BG1090" s="231">
        <f>IF(N1090="zákl. přenesená",J1090,0)</f>
        <v>0</v>
      </c>
      <c r="BH1090" s="231">
        <f>IF(N1090="sníž. přenesená",J1090,0)</f>
        <v>0</v>
      </c>
      <c r="BI1090" s="231">
        <f>IF(N1090="nulová",J1090,0)</f>
        <v>0</v>
      </c>
      <c r="BJ1090" s="18" t="s">
        <v>81</v>
      </c>
      <c r="BK1090" s="231">
        <f>ROUND(I1090*H1090,2)</f>
        <v>0</v>
      </c>
      <c r="BL1090" s="18" t="s">
        <v>143</v>
      </c>
      <c r="BM1090" s="230" t="s">
        <v>403</v>
      </c>
    </row>
    <row r="1091" s="12" customFormat="1" ht="20.88" customHeight="1">
      <c r="A1091" s="12"/>
      <c r="B1091" s="203"/>
      <c r="C1091" s="204"/>
      <c r="D1091" s="205" t="s">
        <v>72</v>
      </c>
      <c r="E1091" s="217" t="s">
        <v>1448</v>
      </c>
      <c r="F1091" s="217" t="s">
        <v>1449</v>
      </c>
      <c r="G1091" s="204"/>
      <c r="H1091" s="204"/>
      <c r="I1091" s="207"/>
      <c r="J1091" s="218">
        <f>BK1091</f>
        <v>0</v>
      </c>
      <c r="K1091" s="204"/>
      <c r="L1091" s="209"/>
      <c r="M1091" s="210"/>
      <c r="N1091" s="211"/>
      <c r="O1091" s="211"/>
      <c r="P1091" s="212">
        <f>SUM(P1092:P1100)</f>
        <v>0</v>
      </c>
      <c r="Q1091" s="211"/>
      <c r="R1091" s="212">
        <f>SUM(R1092:R1100)</f>
        <v>0</v>
      </c>
      <c r="S1091" s="211"/>
      <c r="T1091" s="213">
        <f>SUM(T1092:T1100)</f>
        <v>0</v>
      </c>
      <c r="U1091" s="12"/>
      <c r="V1091" s="12"/>
      <c r="W1091" s="12"/>
      <c r="X1091" s="12"/>
      <c r="Y1091" s="12"/>
      <c r="Z1091" s="12"/>
      <c r="AA1091" s="12"/>
      <c r="AB1091" s="12"/>
      <c r="AC1091" s="12"/>
      <c r="AD1091" s="12"/>
      <c r="AE1091" s="12"/>
      <c r="AR1091" s="214" t="s">
        <v>81</v>
      </c>
      <c r="AT1091" s="215" t="s">
        <v>72</v>
      </c>
      <c r="AU1091" s="215" t="s">
        <v>83</v>
      </c>
      <c r="AY1091" s="214" t="s">
        <v>134</v>
      </c>
      <c r="BK1091" s="216">
        <f>SUM(BK1092:BK1100)</f>
        <v>0</v>
      </c>
    </row>
    <row r="1092" s="2" customFormat="1" ht="37.8" customHeight="1">
      <c r="A1092" s="39"/>
      <c r="B1092" s="40"/>
      <c r="C1092" s="219" t="s">
        <v>964</v>
      </c>
      <c r="D1092" s="219" t="s">
        <v>139</v>
      </c>
      <c r="E1092" s="220" t="s">
        <v>1450</v>
      </c>
      <c r="F1092" s="221" t="s">
        <v>1451</v>
      </c>
      <c r="G1092" s="222" t="s">
        <v>142</v>
      </c>
      <c r="H1092" s="223">
        <v>22</v>
      </c>
      <c r="I1092" s="224"/>
      <c r="J1092" s="225">
        <f>ROUND(I1092*H1092,2)</f>
        <v>0</v>
      </c>
      <c r="K1092" s="221" t="s">
        <v>175</v>
      </c>
      <c r="L1092" s="45"/>
      <c r="M1092" s="226" t="s">
        <v>1</v>
      </c>
      <c r="N1092" s="227" t="s">
        <v>38</v>
      </c>
      <c r="O1092" s="92"/>
      <c r="P1092" s="228">
        <f>O1092*H1092</f>
        <v>0</v>
      </c>
      <c r="Q1092" s="228">
        <v>0</v>
      </c>
      <c r="R1092" s="228">
        <f>Q1092*H1092</f>
        <v>0</v>
      </c>
      <c r="S1092" s="228">
        <v>0</v>
      </c>
      <c r="T1092" s="229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30" t="s">
        <v>143</v>
      </c>
      <c r="AT1092" s="230" t="s">
        <v>139</v>
      </c>
      <c r="AU1092" s="230" t="s">
        <v>144</v>
      </c>
      <c r="AY1092" s="18" t="s">
        <v>134</v>
      </c>
      <c r="BE1092" s="231">
        <f>IF(N1092="základní",J1092,0)</f>
        <v>0</v>
      </c>
      <c r="BF1092" s="231">
        <f>IF(N1092="snížená",J1092,0)</f>
        <v>0</v>
      </c>
      <c r="BG1092" s="231">
        <f>IF(N1092="zákl. přenesená",J1092,0)</f>
        <v>0</v>
      </c>
      <c r="BH1092" s="231">
        <f>IF(N1092="sníž. přenesená",J1092,0)</f>
        <v>0</v>
      </c>
      <c r="BI1092" s="231">
        <f>IF(N1092="nulová",J1092,0)</f>
        <v>0</v>
      </c>
      <c r="BJ1092" s="18" t="s">
        <v>81</v>
      </c>
      <c r="BK1092" s="231">
        <f>ROUND(I1092*H1092,2)</f>
        <v>0</v>
      </c>
      <c r="BL1092" s="18" t="s">
        <v>143</v>
      </c>
      <c r="BM1092" s="230" t="s">
        <v>1452</v>
      </c>
    </row>
    <row r="1093" s="13" customFormat="1">
      <c r="A1093" s="13"/>
      <c r="B1093" s="232"/>
      <c r="C1093" s="233"/>
      <c r="D1093" s="234" t="s">
        <v>145</v>
      </c>
      <c r="E1093" s="235" t="s">
        <v>1</v>
      </c>
      <c r="F1093" s="236" t="s">
        <v>1453</v>
      </c>
      <c r="G1093" s="233"/>
      <c r="H1093" s="237">
        <v>22</v>
      </c>
      <c r="I1093" s="238"/>
      <c r="J1093" s="233"/>
      <c r="K1093" s="233"/>
      <c r="L1093" s="239"/>
      <c r="M1093" s="240"/>
      <c r="N1093" s="241"/>
      <c r="O1093" s="241"/>
      <c r="P1093" s="241"/>
      <c r="Q1093" s="241"/>
      <c r="R1093" s="241"/>
      <c r="S1093" s="241"/>
      <c r="T1093" s="242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3" t="s">
        <v>145</v>
      </c>
      <c r="AU1093" s="243" t="s">
        <v>144</v>
      </c>
      <c r="AV1093" s="13" t="s">
        <v>83</v>
      </c>
      <c r="AW1093" s="13" t="s">
        <v>30</v>
      </c>
      <c r="AX1093" s="13" t="s">
        <v>73</v>
      </c>
      <c r="AY1093" s="243" t="s">
        <v>134</v>
      </c>
    </row>
    <row r="1094" s="14" customFormat="1">
      <c r="A1094" s="14"/>
      <c r="B1094" s="244"/>
      <c r="C1094" s="245"/>
      <c r="D1094" s="234" t="s">
        <v>145</v>
      </c>
      <c r="E1094" s="246" t="s">
        <v>1</v>
      </c>
      <c r="F1094" s="247" t="s">
        <v>147</v>
      </c>
      <c r="G1094" s="245"/>
      <c r="H1094" s="248">
        <v>22</v>
      </c>
      <c r="I1094" s="249"/>
      <c r="J1094" s="245"/>
      <c r="K1094" s="245"/>
      <c r="L1094" s="250"/>
      <c r="M1094" s="251"/>
      <c r="N1094" s="252"/>
      <c r="O1094" s="252"/>
      <c r="P1094" s="252"/>
      <c r="Q1094" s="252"/>
      <c r="R1094" s="252"/>
      <c r="S1094" s="252"/>
      <c r="T1094" s="253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4" t="s">
        <v>145</v>
      </c>
      <c r="AU1094" s="254" t="s">
        <v>144</v>
      </c>
      <c r="AV1094" s="14" t="s">
        <v>143</v>
      </c>
      <c r="AW1094" s="14" t="s">
        <v>30</v>
      </c>
      <c r="AX1094" s="14" t="s">
        <v>81</v>
      </c>
      <c r="AY1094" s="254" t="s">
        <v>134</v>
      </c>
    </row>
    <row r="1095" s="2" customFormat="1" ht="16.5" customHeight="1">
      <c r="A1095" s="39"/>
      <c r="B1095" s="40"/>
      <c r="C1095" s="255" t="s">
        <v>1454</v>
      </c>
      <c r="D1095" s="255" t="s">
        <v>188</v>
      </c>
      <c r="E1095" s="256" t="s">
        <v>1455</v>
      </c>
      <c r="F1095" s="257" t="s">
        <v>1456</v>
      </c>
      <c r="G1095" s="258" t="s">
        <v>142</v>
      </c>
      <c r="H1095" s="259">
        <v>22</v>
      </c>
      <c r="I1095" s="260"/>
      <c r="J1095" s="261">
        <f>ROUND(I1095*H1095,2)</f>
        <v>0</v>
      </c>
      <c r="K1095" s="257" t="s">
        <v>1</v>
      </c>
      <c r="L1095" s="262"/>
      <c r="M1095" s="263" t="s">
        <v>1</v>
      </c>
      <c r="N1095" s="264" t="s">
        <v>38</v>
      </c>
      <c r="O1095" s="92"/>
      <c r="P1095" s="228">
        <f>O1095*H1095</f>
        <v>0</v>
      </c>
      <c r="Q1095" s="228">
        <v>0</v>
      </c>
      <c r="R1095" s="228">
        <f>Q1095*H1095</f>
        <v>0</v>
      </c>
      <c r="S1095" s="228">
        <v>0</v>
      </c>
      <c r="T1095" s="229">
        <f>S1095*H1095</f>
        <v>0</v>
      </c>
      <c r="U1095" s="39"/>
      <c r="V1095" s="39"/>
      <c r="W1095" s="39"/>
      <c r="X1095" s="39"/>
      <c r="Y1095" s="39"/>
      <c r="Z1095" s="39"/>
      <c r="AA1095" s="39"/>
      <c r="AB1095" s="39"/>
      <c r="AC1095" s="39"/>
      <c r="AD1095" s="39"/>
      <c r="AE1095" s="39"/>
      <c r="AR1095" s="230" t="s">
        <v>183</v>
      </c>
      <c r="AT1095" s="230" t="s">
        <v>188</v>
      </c>
      <c r="AU1095" s="230" t="s">
        <v>144</v>
      </c>
      <c r="AY1095" s="18" t="s">
        <v>134</v>
      </c>
      <c r="BE1095" s="231">
        <f>IF(N1095="základní",J1095,0)</f>
        <v>0</v>
      </c>
      <c r="BF1095" s="231">
        <f>IF(N1095="snížená",J1095,0)</f>
        <v>0</v>
      </c>
      <c r="BG1095" s="231">
        <f>IF(N1095="zákl. přenesená",J1095,0)</f>
        <v>0</v>
      </c>
      <c r="BH1095" s="231">
        <f>IF(N1095="sníž. přenesená",J1095,0)</f>
        <v>0</v>
      </c>
      <c r="BI1095" s="231">
        <f>IF(N1095="nulová",J1095,0)</f>
        <v>0</v>
      </c>
      <c r="BJ1095" s="18" t="s">
        <v>81</v>
      </c>
      <c r="BK1095" s="231">
        <f>ROUND(I1095*H1095,2)</f>
        <v>0</v>
      </c>
      <c r="BL1095" s="18" t="s">
        <v>143</v>
      </c>
      <c r="BM1095" s="230" t="s">
        <v>1457</v>
      </c>
    </row>
    <row r="1096" s="13" customFormat="1">
      <c r="A1096" s="13"/>
      <c r="B1096" s="232"/>
      <c r="C1096" s="233"/>
      <c r="D1096" s="234" t="s">
        <v>145</v>
      </c>
      <c r="E1096" s="235" t="s">
        <v>1</v>
      </c>
      <c r="F1096" s="236" t="s">
        <v>1453</v>
      </c>
      <c r="G1096" s="233"/>
      <c r="H1096" s="237">
        <v>22</v>
      </c>
      <c r="I1096" s="238"/>
      <c r="J1096" s="233"/>
      <c r="K1096" s="233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145</v>
      </c>
      <c r="AU1096" s="243" t="s">
        <v>144</v>
      </c>
      <c r="AV1096" s="13" t="s">
        <v>83</v>
      </c>
      <c r="AW1096" s="13" t="s">
        <v>30</v>
      </c>
      <c r="AX1096" s="13" t="s">
        <v>73</v>
      </c>
      <c r="AY1096" s="243" t="s">
        <v>134</v>
      </c>
    </row>
    <row r="1097" s="14" customFormat="1">
      <c r="A1097" s="14"/>
      <c r="B1097" s="244"/>
      <c r="C1097" s="245"/>
      <c r="D1097" s="234" t="s">
        <v>145</v>
      </c>
      <c r="E1097" s="246" t="s">
        <v>1</v>
      </c>
      <c r="F1097" s="247" t="s">
        <v>147</v>
      </c>
      <c r="G1097" s="245"/>
      <c r="H1097" s="248">
        <v>22</v>
      </c>
      <c r="I1097" s="249"/>
      <c r="J1097" s="245"/>
      <c r="K1097" s="245"/>
      <c r="L1097" s="250"/>
      <c r="M1097" s="251"/>
      <c r="N1097" s="252"/>
      <c r="O1097" s="252"/>
      <c r="P1097" s="252"/>
      <c r="Q1097" s="252"/>
      <c r="R1097" s="252"/>
      <c r="S1097" s="252"/>
      <c r="T1097" s="253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4" t="s">
        <v>145</v>
      </c>
      <c r="AU1097" s="254" t="s">
        <v>144</v>
      </c>
      <c r="AV1097" s="14" t="s">
        <v>143</v>
      </c>
      <c r="AW1097" s="14" t="s">
        <v>30</v>
      </c>
      <c r="AX1097" s="14" t="s">
        <v>81</v>
      </c>
      <c r="AY1097" s="254" t="s">
        <v>134</v>
      </c>
    </row>
    <row r="1098" s="2" customFormat="1" ht="33" customHeight="1">
      <c r="A1098" s="39"/>
      <c r="B1098" s="40"/>
      <c r="C1098" s="219" t="s">
        <v>967</v>
      </c>
      <c r="D1098" s="219" t="s">
        <v>139</v>
      </c>
      <c r="E1098" s="220" t="s">
        <v>1458</v>
      </c>
      <c r="F1098" s="221" t="s">
        <v>1459</v>
      </c>
      <c r="G1098" s="222" t="s">
        <v>174</v>
      </c>
      <c r="H1098" s="223">
        <v>2</v>
      </c>
      <c r="I1098" s="224"/>
      <c r="J1098" s="225">
        <f>ROUND(I1098*H1098,2)</f>
        <v>0</v>
      </c>
      <c r="K1098" s="221" t="s">
        <v>175</v>
      </c>
      <c r="L1098" s="45"/>
      <c r="M1098" s="226" t="s">
        <v>1</v>
      </c>
      <c r="N1098" s="227" t="s">
        <v>38</v>
      </c>
      <c r="O1098" s="92"/>
      <c r="P1098" s="228">
        <f>O1098*H1098</f>
        <v>0</v>
      </c>
      <c r="Q1098" s="228">
        <v>0</v>
      </c>
      <c r="R1098" s="228">
        <f>Q1098*H1098</f>
        <v>0</v>
      </c>
      <c r="S1098" s="228">
        <v>0</v>
      </c>
      <c r="T1098" s="229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30" t="s">
        <v>143</v>
      </c>
      <c r="AT1098" s="230" t="s">
        <v>139</v>
      </c>
      <c r="AU1098" s="230" t="s">
        <v>144</v>
      </c>
      <c r="AY1098" s="18" t="s">
        <v>134</v>
      </c>
      <c r="BE1098" s="231">
        <f>IF(N1098="základní",J1098,0)</f>
        <v>0</v>
      </c>
      <c r="BF1098" s="231">
        <f>IF(N1098="snížená",J1098,0)</f>
        <v>0</v>
      </c>
      <c r="BG1098" s="231">
        <f>IF(N1098="zákl. přenesená",J1098,0)</f>
        <v>0</v>
      </c>
      <c r="BH1098" s="231">
        <f>IF(N1098="sníž. přenesená",J1098,0)</f>
        <v>0</v>
      </c>
      <c r="BI1098" s="231">
        <f>IF(N1098="nulová",J1098,0)</f>
        <v>0</v>
      </c>
      <c r="BJ1098" s="18" t="s">
        <v>81</v>
      </c>
      <c r="BK1098" s="231">
        <f>ROUND(I1098*H1098,2)</f>
        <v>0</v>
      </c>
      <c r="BL1098" s="18" t="s">
        <v>143</v>
      </c>
      <c r="BM1098" s="230" t="s">
        <v>1460</v>
      </c>
    </row>
    <row r="1099" s="2" customFormat="1">
      <c r="A1099" s="39"/>
      <c r="B1099" s="40"/>
      <c r="C1099" s="41"/>
      <c r="D1099" s="234" t="s">
        <v>192</v>
      </c>
      <c r="E1099" s="41"/>
      <c r="F1099" s="265" t="s">
        <v>1461</v>
      </c>
      <c r="G1099" s="41"/>
      <c r="H1099" s="41"/>
      <c r="I1099" s="266"/>
      <c r="J1099" s="41"/>
      <c r="K1099" s="41"/>
      <c r="L1099" s="45"/>
      <c r="M1099" s="267"/>
      <c r="N1099" s="268"/>
      <c r="O1099" s="92"/>
      <c r="P1099" s="92"/>
      <c r="Q1099" s="92"/>
      <c r="R1099" s="92"/>
      <c r="S1099" s="92"/>
      <c r="T1099" s="93"/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T1099" s="18" t="s">
        <v>192</v>
      </c>
      <c r="AU1099" s="18" t="s">
        <v>144</v>
      </c>
    </row>
    <row r="1100" s="2" customFormat="1" ht="24.15" customHeight="1">
      <c r="A1100" s="39"/>
      <c r="B1100" s="40"/>
      <c r="C1100" s="255" t="s">
        <v>1462</v>
      </c>
      <c r="D1100" s="255" t="s">
        <v>188</v>
      </c>
      <c r="E1100" s="256" t="s">
        <v>1463</v>
      </c>
      <c r="F1100" s="257" t="s">
        <v>1464</v>
      </c>
      <c r="G1100" s="258" t="s">
        <v>150</v>
      </c>
      <c r="H1100" s="259">
        <v>2</v>
      </c>
      <c r="I1100" s="260"/>
      <c r="J1100" s="261">
        <f>ROUND(I1100*H1100,2)</f>
        <v>0</v>
      </c>
      <c r="K1100" s="257" t="s">
        <v>1</v>
      </c>
      <c r="L1100" s="262"/>
      <c r="M1100" s="263" t="s">
        <v>1</v>
      </c>
      <c r="N1100" s="264" t="s">
        <v>38</v>
      </c>
      <c r="O1100" s="92"/>
      <c r="P1100" s="228">
        <f>O1100*H1100</f>
        <v>0</v>
      </c>
      <c r="Q1100" s="228">
        <v>0</v>
      </c>
      <c r="R1100" s="228">
        <f>Q1100*H1100</f>
        <v>0</v>
      </c>
      <c r="S1100" s="228">
        <v>0</v>
      </c>
      <c r="T1100" s="229">
        <f>S1100*H1100</f>
        <v>0</v>
      </c>
      <c r="U1100" s="39"/>
      <c r="V1100" s="39"/>
      <c r="W1100" s="39"/>
      <c r="X1100" s="39"/>
      <c r="Y1100" s="39"/>
      <c r="Z1100" s="39"/>
      <c r="AA1100" s="39"/>
      <c r="AB1100" s="39"/>
      <c r="AC1100" s="39"/>
      <c r="AD1100" s="39"/>
      <c r="AE1100" s="39"/>
      <c r="AR1100" s="230" t="s">
        <v>183</v>
      </c>
      <c r="AT1100" s="230" t="s">
        <v>188</v>
      </c>
      <c r="AU1100" s="230" t="s">
        <v>144</v>
      </c>
      <c r="AY1100" s="18" t="s">
        <v>134</v>
      </c>
      <c r="BE1100" s="231">
        <f>IF(N1100="základní",J1100,0)</f>
        <v>0</v>
      </c>
      <c r="BF1100" s="231">
        <f>IF(N1100="snížená",J1100,0)</f>
        <v>0</v>
      </c>
      <c r="BG1100" s="231">
        <f>IF(N1100="zákl. přenesená",J1100,0)</f>
        <v>0</v>
      </c>
      <c r="BH1100" s="231">
        <f>IF(N1100="sníž. přenesená",J1100,0)</f>
        <v>0</v>
      </c>
      <c r="BI1100" s="231">
        <f>IF(N1100="nulová",J1100,0)</f>
        <v>0</v>
      </c>
      <c r="BJ1100" s="18" t="s">
        <v>81</v>
      </c>
      <c r="BK1100" s="231">
        <f>ROUND(I1100*H1100,2)</f>
        <v>0</v>
      </c>
      <c r="BL1100" s="18" t="s">
        <v>143</v>
      </c>
      <c r="BM1100" s="230" t="s">
        <v>1465</v>
      </c>
    </row>
    <row r="1101" s="12" customFormat="1" ht="25.92" customHeight="1">
      <c r="A1101" s="12"/>
      <c r="B1101" s="203"/>
      <c r="C1101" s="204"/>
      <c r="D1101" s="205" t="s">
        <v>72</v>
      </c>
      <c r="E1101" s="206" t="s">
        <v>188</v>
      </c>
      <c r="F1101" s="206" t="s">
        <v>404</v>
      </c>
      <c r="G1101" s="204"/>
      <c r="H1101" s="204"/>
      <c r="I1101" s="207"/>
      <c r="J1101" s="208">
        <f>BK1101</f>
        <v>0</v>
      </c>
      <c r="K1101" s="204"/>
      <c r="L1101" s="209"/>
      <c r="M1101" s="210"/>
      <c r="N1101" s="211"/>
      <c r="O1101" s="211"/>
      <c r="P1101" s="212">
        <f>P1102+P1122</f>
        <v>0</v>
      </c>
      <c r="Q1101" s="211"/>
      <c r="R1101" s="212">
        <f>R1102+R1122</f>
        <v>0</v>
      </c>
      <c r="S1101" s="211"/>
      <c r="T1101" s="213">
        <f>T1102+T1122</f>
        <v>0</v>
      </c>
      <c r="U1101" s="12"/>
      <c r="V1101" s="12"/>
      <c r="W1101" s="12"/>
      <c r="X1101" s="12"/>
      <c r="Y1101" s="12"/>
      <c r="Z1101" s="12"/>
      <c r="AA1101" s="12"/>
      <c r="AB1101" s="12"/>
      <c r="AC1101" s="12"/>
      <c r="AD1101" s="12"/>
      <c r="AE1101" s="12"/>
      <c r="AR1101" s="214" t="s">
        <v>144</v>
      </c>
      <c r="AT1101" s="215" t="s">
        <v>72</v>
      </c>
      <c r="AU1101" s="215" t="s">
        <v>73</v>
      </c>
      <c r="AY1101" s="214" t="s">
        <v>134</v>
      </c>
      <c r="BK1101" s="216">
        <f>BK1102+BK1122</f>
        <v>0</v>
      </c>
    </row>
    <row r="1102" s="12" customFormat="1" ht="22.8" customHeight="1">
      <c r="A1102" s="12"/>
      <c r="B1102" s="203"/>
      <c r="C1102" s="204"/>
      <c r="D1102" s="205" t="s">
        <v>72</v>
      </c>
      <c r="E1102" s="217" t="s">
        <v>1466</v>
      </c>
      <c r="F1102" s="217" t="s">
        <v>1467</v>
      </c>
      <c r="G1102" s="204"/>
      <c r="H1102" s="204"/>
      <c r="I1102" s="207"/>
      <c r="J1102" s="218">
        <f>BK1102</f>
        <v>0</v>
      </c>
      <c r="K1102" s="204"/>
      <c r="L1102" s="209"/>
      <c r="M1102" s="210"/>
      <c r="N1102" s="211"/>
      <c r="O1102" s="211"/>
      <c r="P1102" s="212">
        <f>SUM(P1103:P1121)</f>
        <v>0</v>
      </c>
      <c r="Q1102" s="211"/>
      <c r="R1102" s="212">
        <f>SUM(R1103:R1121)</f>
        <v>0</v>
      </c>
      <c r="S1102" s="211"/>
      <c r="T1102" s="213">
        <f>SUM(T1103:T1121)</f>
        <v>0</v>
      </c>
      <c r="U1102" s="12"/>
      <c r="V1102" s="12"/>
      <c r="W1102" s="12"/>
      <c r="X1102" s="12"/>
      <c r="Y1102" s="12"/>
      <c r="Z1102" s="12"/>
      <c r="AA1102" s="12"/>
      <c r="AB1102" s="12"/>
      <c r="AC1102" s="12"/>
      <c r="AD1102" s="12"/>
      <c r="AE1102" s="12"/>
      <c r="AR1102" s="214" t="s">
        <v>144</v>
      </c>
      <c r="AT1102" s="215" t="s">
        <v>72</v>
      </c>
      <c r="AU1102" s="215" t="s">
        <v>81</v>
      </c>
      <c r="AY1102" s="214" t="s">
        <v>134</v>
      </c>
      <c r="BK1102" s="216">
        <f>SUM(BK1103:BK1121)</f>
        <v>0</v>
      </c>
    </row>
    <row r="1103" s="2" customFormat="1" ht="24.15" customHeight="1">
      <c r="A1103" s="39"/>
      <c r="B1103" s="40"/>
      <c r="C1103" s="219" t="s">
        <v>969</v>
      </c>
      <c r="D1103" s="219" t="s">
        <v>139</v>
      </c>
      <c r="E1103" s="220" t="s">
        <v>1468</v>
      </c>
      <c r="F1103" s="221" t="s">
        <v>1469</v>
      </c>
      <c r="G1103" s="222" t="s">
        <v>174</v>
      </c>
      <c r="H1103" s="223">
        <v>8</v>
      </c>
      <c r="I1103" s="224"/>
      <c r="J1103" s="225">
        <f>ROUND(I1103*H1103,2)</f>
        <v>0</v>
      </c>
      <c r="K1103" s="221" t="s">
        <v>306</v>
      </c>
      <c r="L1103" s="45"/>
      <c r="M1103" s="226" t="s">
        <v>1</v>
      </c>
      <c r="N1103" s="227" t="s">
        <v>38</v>
      </c>
      <c r="O1103" s="92"/>
      <c r="P1103" s="228">
        <f>O1103*H1103</f>
        <v>0</v>
      </c>
      <c r="Q1103" s="228">
        <v>0</v>
      </c>
      <c r="R1103" s="228">
        <f>Q1103*H1103</f>
        <v>0</v>
      </c>
      <c r="S1103" s="228">
        <v>0</v>
      </c>
      <c r="T1103" s="229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30" t="s">
        <v>202</v>
      </c>
      <c r="AT1103" s="230" t="s">
        <v>139</v>
      </c>
      <c r="AU1103" s="230" t="s">
        <v>83</v>
      </c>
      <c r="AY1103" s="18" t="s">
        <v>134</v>
      </c>
      <c r="BE1103" s="231">
        <f>IF(N1103="základní",J1103,0)</f>
        <v>0</v>
      </c>
      <c r="BF1103" s="231">
        <f>IF(N1103="snížená",J1103,0)</f>
        <v>0</v>
      </c>
      <c r="BG1103" s="231">
        <f>IF(N1103="zákl. přenesená",J1103,0)</f>
        <v>0</v>
      </c>
      <c r="BH1103" s="231">
        <f>IF(N1103="sníž. přenesená",J1103,0)</f>
        <v>0</v>
      </c>
      <c r="BI1103" s="231">
        <f>IF(N1103="nulová",J1103,0)</f>
        <v>0</v>
      </c>
      <c r="BJ1103" s="18" t="s">
        <v>81</v>
      </c>
      <c r="BK1103" s="231">
        <f>ROUND(I1103*H1103,2)</f>
        <v>0</v>
      </c>
      <c r="BL1103" s="18" t="s">
        <v>202</v>
      </c>
      <c r="BM1103" s="230" t="s">
        <v>1470</v>
      </c>
    </row>
    <row r="1104" s="2" customFormat="1" ht="33" customHeight="1">
      <c r="A1104" s="39"/>
      <c r="B1104" s="40"/>
      <c r="C1104" s="255" t="s">
        <v>1471</v>
      </c>
      <c r="D1104" s="255" t="s">
        <v>188</v>
      </c>
      <c r="E1104" s="256" t="s">
        <v>1472</v>
      </c>
      <c r="F1104" s="257" t="s">
        <v>1473</v>
      </c>
      <c r="G1104" s="258" t="s">
        <v>174</v>
      </c>
      <c r="H1104" s="259">
        <v>8</v>
      </c>
      <c r="I1104" s="260"/>
      <c r="J1104" s="261">
        <f>ROUND(I1104*H1104,2)</f>
        <v>0</v>
      </c>
      <c r="K1104" s="257" t="s">
        <v>306</v>
      </c>
      <c r="L1104" s="262"/>
      <c r="M1104" s="263" t="s">
        <v>1</v>
      </c>
      <c r="N1104" s="264" t="s">
        <v>38</v>
      </c>
      <c r="O1104" s="92"/>
      <c r="P1104" s="228">
        <f>O1104*H1104</f>
        <v>0</v>
      </c>
      <c r="Q1104" s="228">
        <v>0</v>
      </c>
      <c r="R1104" s="228">
        <f>Q1104*H1104</f>
        <v>0</v>
      </c>
      <c r="S1104" s="228">
        <v>0</v>
      </c>
      <c r="T1104" s="229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30" t="s">
        <v>261</v>
      </c>
      <c r="AT1104" s="230" t="s">
        <v>188</v>
      </c>
      <c r="AU1104" s="230" t="s">
        <v>83</v>
      </c>
      <c r="AY1104" s="18" t="s">
        <v>134</v>
      </c>
      <c r="BE1104" s="231">
        <f>IF(N1104="základní",J1104,0)</f>
        <v>0</v>
      </c>
      <c r="BF1104" s="231">
        <f>IF(N1104="snížená",J1104,0)</f>
        <v>0</v>
      </c>
      <c r="BG1104" s="231">
        <f>IF(N1104="zákl. přenesená",J1104,0)</f>
        <v>0</v>
      </c>
      <c r="BH1104" s="231">
        <f>IF(N1104="sníž. přenesená",J1104,0)</f>
        <v>0</v>
      </c>
      <c r="BI1104" s="231">
        <f>IF(N1104="nulová",J1104,0)</f>
        <v>0</v>
      </c>
      <c r="BJ1104" s="18" t="s">
        <v>81</v>
      </c>
      <c r="BK1104" s="231">
        <f>ROUND(I1104*H1104,2)</f>
        <v>0</v>
      </c>
      <c r="BL1104" s="18" t="s">
        <v>202</v>
      </c>
      <c r="BM1104" s="230" t="s">
        <v>1474</v>
      </c>
    </row>
    <row r="1105" s="2" customFormat="1" ht="33" customHeight="1">
      <c r="A1105" s="39"/>
      <c r="B1105" s="40"/>
      <c r="C1105" s="255" t="s">
        <v>971</v>
      </c>
      <c r="D1105" s="255" t="s">
        <v>188</v>
      </c>
      <c r="E1105" s="256" t="s">
        <v>1475</v>
      </c>
      <c r="F1105" s="257" t="s">
        <v>1476</v>
      </c>
      <c r="G1105" s="258" t="s">
        <v>174</v>
      </c>
      <c r="H1105" s="259">
        <v>1</v>
      </c>
      <c r="I1105" s="260"/>
      <c r="J1105" s="261">
        <f>ROUND(I1105*H1105,2)</f>
        <v>0</v>
      </c>
      <c r="K1105" s="257" t="s">
        <v>306</v>
      </c>
      <c r="L1105" s="262"/>
      <c r="M1105" s="263" t="s">
        <v>1</v>
      </c>
      <c r="N1105" s="264" t="s">
        <v>38</v>
      </c>
      <c r="O1105" s="92"/>
      <c r="P1105" s="228">
        <f>O1105*H1105</f>
        <v>0</v>
      </c>
      <c r="Q1105" s="228">
        <v>0</v>
      </c>
      <c r="R1105" s="228">
        <f>Q1105*H1105</f>
        <v>0</v>
      </c>
      <c r="S1105" s="228">
        <v>0</v>
      </c>
      <c r="T1105" s="229">
        <f>S1105*H1105</f>
        <v>0</v>
      </c>
      <c r="U1105" s="39"/>
      <c r="V1105" s="39"/>
      <c r="W1105" s="39"/>
      <c r="X1105" s="39"/>
      <c r="Y1105" s="39"/>
      <c r="Z1105" s="39"/>
      <c r="AA1105" s="39"/>
      <c r="AB1105" s="39"/>
      <c r="AC1105" s="39"/>
      <c r="AD1105" s="39"/>
      <c r="AE1105" s="39"/>
      <c r="AR1105" s="230" t="s">
        <v>261</v>
      </c>
      <c r="AT1105" s="230" t="s">
        <v>188</v>
      </c>
      <c r="AU1105" s="230" t="s">
        <v>83</v>
      </c>
      <c r="AY1105" s="18" t="s">
        <v>134</v>
      </c>
      <c r="BE1105" s="231">
        <f>IF(N1105="základní",J1105,0)</f>
        <v>0</v>
      </c>
      <c r="BF1105" s="231">
        <f>IF(N1105="snížená",J1105,0)</f>
        <v>0</v>
      </c>
      <c r="BG1105" s="231">
        <f>IF(N1105="zákl. přenesená",J1105,0)</f>
        <v>0</v>
      </c>
      <c r="BH1105" s="231">
        <f>IF(N1105="sníž. přenesená",J1105,0)</f>
        <v>0</v>
      </c>
      <c r="BI1105" s="231">
        <f>IF(N1105="nulová",J1105,0)</f>
        <v>0</v>
      </c>
      <c r="BJ1105" s="18" t="s">
        <v>81</v>
      </c>
      <c r="BK1105" s="231">
        <f>ROUND(I1105*H1105,2)</f>
        <v>0</v>
      </c>
      <c r="BL1105" s="18" t="s">
        <v>202</v>
      </c>
      <c r="BM1105" s="230" t="s">
        <v>1477</v>
      </c>
    </row>
    <row r="1106" s="2" customFormat="1" ht="24.15" customHeight="1">
      <c r="A1106" s="39"/>
      <c r="B1106" s="40"/>
      <c r="C1106" s="219" t="s">
        <v>1478</v>
      </c>
      <c r="D1106" s="219" t="s">
        <v>139</v>
      </c>
      <c r="E1106" s="220" t="s">
        <v>1479</v>
      </c>
      <c r="F1106" s="221" t="s">
        <v>1480</v>
      </c>
      <c r="G1106" s="222" t="s">
        <v>174</v>
      </c>
      <c r="H1106" s="223">
        <v>1</v>
      </c>
      <c r="I1106" s="224"/>
      <c r="J1106" s="225">
        <f>ROUND(I1106*H1106,2)</f>
        <v>0</v>
      </c>
      <c r="K1106" s="221" t="s">
        <v>306</v>
      </c>
      <c r="L1106" s="45"/>
      <c r="M1106" s="226" t="s">
        <v>1</v>
      </c>
      <c r="N1106" s="227" t="s">
        <v>38</v>
      </c>
      <c r="O1106" s="92"/>
      <c r="P1106" s="228">
        <f>O1106*H1106</f>
        <v>0</v>
      </c>
      <c r="Q1106" s="228">
        <v>0</v>
      </c>
      <c r="R1106" s="228">
        <f>Q1106*H1106</f>
        <v>0</v>
      </c>
      <c r="S1106" s="228">
        <v>0</v>
      </c>
      <c r="T1106" s="229">
        <f>S1106*H1106</f>
        <v>0</v>
      </c>
      <c r="U1106" s="39"/>
      <c r="V1106" s="39"/>
      <c r="W1106" s="39"/>
      <c r="X1106" s="39"/>
      <c r="Y1106" s="39"/>
      <c r="Z1106" s="39"/>
      <c r="AA1106" s="39"/>
      <c r="AB1106" s="39"/>
      <c r="AC1106" s="39"/>
      <c r="AD1106" s="39"/>
      <c r="AE1106" s="39"/>
      <c r="AR1106" s="230" t="s">
        <v>202</v>
      </c>
      <c r="AT1106" s="230" t="s">
        <v>139</v>
      </c>
      <c r="AU1106" s="230" t="s">
        <v>83</v>
      </c>
      <c r="AY1106" s="18" t="s">
        <v>134</v>
      </c>
      <c r="BE1106" s="231">
        <f>IF(N1106="základní",J1106,0)</f>
        <v>0</v>
      </c>
      <c r="BF1106" s="231">
        <f>IF(N1106="snížená",J1106,0)</f>
        <v>0</v>
      </c>
      <c r="BG1106" s="231">
        <f>IF(N1106="zákl. přenesená",J1106,0)</f>
        <v>0</v>
      </c>
      <c r="BH1106" s="231">
        <f>IF(N1106="sníž. přenesená",J1106,0)</f>
        <v>0</v>
      </c>
      <c r="BI1106" s="231">
        <f>IF(N1106="nulová",J1106,0)</f>
        <v>0</v>
      </c>
      <c r="BJ1106" s="18" t="s">
        <v>81</v>
      </c>
      <c r="BK1106" s="231">
        <f>ROUND(I1106*H1106,2)</f>
        <v>0</v>
      </c>
      <c r="BL1106" s="18" t="s">
        <v>202</v>
      </c>
      <c r="BM1106" s="230" t="s">
        <v>1481</v>
      </c>
    </row>
    <row r="1107" s="2" customFormat="1" ht="24.15" customHeight="1">
      <c r="A1107" s="39"/>
      <c r="B1107" s="40"/>
      <c r="C1107" s="219" t="s">
        <v>973</v>
      </c>
      <c r="D1107" s="219" t="s">
        <v>139</v>
      </c>
      <c r="E1107" s="220" t="s">
        <v>1482</v>
      </c>
      <c r="F1107" s="221" t="s">
        <v>1483</v>
      </c>
      <c r="G1107" s="222" t="s">
        <v>174</v>
      </c>
      <c r="H1107" s="223">
        <v>8</v>
      </c>
      <c r="I1107" s="224"/>
      <c r="J1107" s="225">
        <f>ROUND(I1107*H1107,2)</f>
        <v>0</v>
      </c>
      <c r="K1107" s="221" t="s">
        <v>306</v>
      </c>
      <c r="L1107" s="45"/>
      <c r="M1107" s="226" t="s">
        <v>1</v>
      </c>
      <c r="N1107" s="227" t="s">
        <v>38</v>
      </c>
      <c r="O1107" s="92"/>
      <c r="P1107" s="228">
        <f>O1107*H1107</f>
        <v>0</v>
      </c>
      <c r="Q1107" s="228">
        <v>0</v>
      </c>
      <c r="R1107" s="228">
        <f>Q1107*H1107</f>
        <v>0</v>
      </c>
      <c r="S1107" s="228">
        <v>0</v>
      </c>
      <c r="T1107" s="229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0" t="s">
        <v>202</v>
      </c>
      <c r="AT1107" s="230" t="s">
        <v>139</v>
      </c>
      <c r="AU1107" s="230" t="s">
        <v>83</v>
      </c>
      <c r="AY1107" s="18" t="s">
        <v>134</v>
      </c>
      <c r="BE1107" s="231">
        <f>IF(N1107="základní",J1107,0)</f>
        <v>0</v>
      </c>
      <c r="BF1107" s="231">
        <f>IF(N1107="snížená",J1107,0)</f>
        <v>0</v>
      </c>
      <c r="BG1107" s="231">
        <f>IF(N1107="zákl. přenesená",J1107,0)</f>
        <v>0</v>
      </c>
      <c r="BH1107" s="231">
        <f>IF(N1107="sníž. přenesená",J1107,0)</f>
        <v>0</v>
      </c>
      <c r="BI1107" s="231">
        <f>IF(N1107="nulová",J1107,0)</f>
        <v>0</v>
      </c>
      <c r="BJ1107" s="18" t="s">
        <v>81</v>
      </c>
      <c r="BK1107" s="231">
        <f>ROUND(I1107*H1107,2)</f>
        <v>0</v>
      </c>
      <c r="BL1107" s="18" t="s">
        <v>202</v>
      </c>
      <c r="BM1107" s="230" t="s">
        <v>1484</v>
      </c>
    </row>
    <row r="1108" s="2" customFormat="1" ht="24.15" customHeight="1">
      <c r="A1108" s="39"/>
      <c r="B1108" s="40"/>
      <c r="C1108" s="219" t="s">
        <v>1485</v>
      </c>
      <c r="D1108" s="219" t="s">
        <v>139</v>
      </c>
      <c r="E1108" s="220" t="s">
        <v>1486</v>
      </c>
      <c r="F1108" s="221" t="s">
        <v>1487</v>
      </c>
      <c r="G1108" s="222" t="s">
        <v>174</v>
      </c>
      <c r="H1108" s="223">
        <v>1</v>
      </c>
      <c r="I1108" s="224"/>
      <c r="J1108" s="225">
        <f>ROUND(I1108*H1108,2)</f>
        <v>0</v>
      </c>
      <c r="K1108" s="221" t="s">
        <v>306</v>
      </c>
      <c r="L1108" s="45"/>
      <c r="M1108" s="226" t="s">
        <v>1</v>
      </c>
      <c r="N1108" s="227" t="s">
        <v>38</v>
      </c>
      <c r="O1108" s="92"/>
      <c r="P1108" s="228">
        <f>O1108*H1108</f>
        <v>0</v>
      </c>
      <c r="Q1108" s="228">
        <v>0</v>
      </c>
      <c r="R1108" s="228">
        <f>Q1108*H1108</f>
        <v>0</v>
      </c>
      <c r="S1108" s="228">
        <v>0</v>
      </c>
      <c r="T1108" s="229">
        <f>S1108*H1108</f>
        <v>0</v>
      </c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R1108" s="230" t="s">
        <v>202</v>
      </c>
      <c r="AT1108" s="230" t="s">
        <v>139</v>
      </c>
      <c r="AU1108" s="230" t="s">
        <v>83</v>
      </c>
      <c r="AY1108" s="18" t="s">
        <v>134</v>
      </c>
      <c r="BE1108" s="231">
        <f>IF(N1108="základní",J1108,0)</f>
        <v>0</v>
      </c>
      <c r="BF1108" s="231">
        <f>IF(N1108="snížená",J1108,0)</f>
        <v>0</v>
      </c>
      <c r="BG1108" s="231">
        <f>IF(N1108="zákl. přenesená",J1108,0)</f>
        <v>0</v>
      </c>
      <c r="BH1108" s="231">
        <f>IF(N1108="sníž. přenesená",J1108,0)</f>
        <v>0</v>
      </c>
      <c r="BI1108" s="231">
        <f>IF(N1108="nulová",J1108,0)</f>
        <v>0</v>
      </c>
      <c r="BJ1108" s="18" t="s">
        <v>81</v>
      </c>
      <c r="BK1108" s="231">
        <f>ROUND(I1108*H1108,2)</f>
        <v>0</v>
      </c>
      <c r="BL1108" s="18" t="s">
        <v>202</v>
      </c>
      <c r="BM1108" s="230" t="s">
        <v>1488</v>
      </c>
    </row>
    <row r="1109" s="2" customFormat="1" ht="24.15" customHeight="1">
      <c r="A1109" s="39"/>
      <c r="B1109" s="40"/>
      <c r="C1109" s="255" t="s">
        <v>975</v>
      </c>
      <c r="D1109" s="255" t="s">
        <v>188</v>
      </c>
      <c r="E1109" s="256" t="s">
        <v>1489</v>
      </c>
      <c r="F1109" s="257" t="s">
        <v>1490</v>
      </c>
      <c r="G1109" s="258" t="s">
        <v>174</v>
      </c>
      <c r="H1109" s="259">
        <v>9</v>
      </c>
      <c r="I1109" s="260"/>
      <c r="J1109" s="261">
        <f>ROUND(I1109*H1109,2)</f>
        <v>0</v>
      </c>
      <c r="K1109" s="257" t="s">
        <v>175</v>
      </c>
      <c r="L1109" s="262"/>
      <c r="M1109" s="263" t="s">
        <v>1</v>
      </c>
      <c r="N1109" s="264" t="s">
        <v>38</v>
      </c>
      <c r="O1109" s="92"/>
      <c r="P1109" s="228">
        <f>O1109*H1109</f>
        <v>0</v>
      </c>
      <c r="Q1109" s="228">
        <v>0</v>
      </c>
      <c r="R1109" s="228">
        <f>Q1109*H1109</f>
        <v>0</v>
      </c>
      <c r="S1109" s="228">
        <v>0</v>
      </c>
      <c r="T1109" s="229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30" t="s">
        <v>261</v>
      </c>
      <c r="AT1109" s="230" t="s">
        <v>188</v>
      </c>
      <c r="AU1109" s="230" t="s">
        <v>83</v>
      </c>
      <c r="AY1109" s="18" t="s">
        <v>134</v>
      </c>
      <c r="BE1109" s="231">
        <f>IF(N1109="základní",J1109,0)</f>
        <v>0</v>
      </c>
      <c r="BF1109" s="231">
        <f>IF(N1109="snížená",J1109,0)</f>
        <v>0</v>
      </c>
      <c r="BG1109" s="231">
        <f>IF(N1109="zákl. přenesená",J1109,0)</f>
        <v>0</v>
      </c>
      <c r="BH1109" s="231">
        <f>IF(N1109="sníž. přenesená",J1109,0)</f>
        <v>0</v>
      </c>
      <c r="BI1109" s="231">
        <f>IF(N1109="nulová",J1109,0)</f>
        <v>0</v>
      </c>
      <c r="BJ1109" s="18" t="s">
        <v>81</v>
      </c>
      <c r="BK1109" s="231">
        <f>ROUND(I1109*H1109,2)</f>
        <v>0</v>
      </c>
      <c r="BL1109" s="18" t="s">
        <v>202</v>
      </c>
      <c r="BM1109" s="230" t="s">
        <v>1491</v>
      </c>
    </row>
    <row r="1110" s="2" customFormat="1" ht="16.5" customHeight="1">
      <c r="A1110" s="39"/>
      <c r="B1110" s="40"/>
      <c r="C1110" s="219" t="s">
        <v>1492</v>
      </c>
      <c r="D1110" s="219" t="s">
        <v>139</v>
      </c>
      <c r="E1110" s="220" t="s">
        <v>1493</v>
      </c>
      <c r="F1110" s="221" t="s">
        <v>1494</v>
      </c>
      <c r="G1110" s="222" t="s">
        <v>174</v>
      </c>
      <c r="H1110" s="223">
        <v>9</v>
      </c>
      <c r="I1110" s="224"/>
      <c r="J1110" s="225">
        <f>ROUND(I1110*H1110,2)</f>
        <v>0</v>
      </c>
      <c r="K1110" s="221" t="s">
        <v>223</v>
      </c>
      <c r="L1110" s="45"/>
      <c r="M1110" s="226" t="s">
        <v>1</v>
      </c>
      <c r="N1110" s="227" t="s">
        <v>38</v>
      </c>
      <c r="O1110" s="92"/>
      <c r="P1110" s="228">
        <f>O1110*H1110</f>
        <v>0</v>
      </c>
      <c r="Q1110" s="228">
        <v>0</v>
      </c>
      <c r="R1110" s="228">
        <f>Q1110*H1110</f>
        <v>0</v>
      </c>
      <c r="S1110" s="228">
        <v>0</v>
      </c>
      <c r="T1110" s="229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30" t="s">
        <v>202</v>
      </c>
      <c r="AT1110" s="230" t="s">
        <v>139</v>
      </c>
      <c r="AU1110" s="230" t="s">
        <v>83</v>
      </c>
      <c r="AY1110" s="18" t="s">
        <v>134</v>
      </c>
      <c r="BE1110" s="231">
        <f>IF(N1110="základní",J1110,0)</f>
        <v>0</v>
      </c>
      <c r="BF1110" s="231">
        <f>IF(N1110="snížená",J1110,0)</f>
        <v>0</v>
      </c>
      <c r="BG1110" s="231">
        <f>IF(N1110="zákl. přenesená",J1110,0)</f>
        <v>0</v>
      </c>
      <c r="BH1110" s="231">
        <f>IF(N1110="sníž. přenesená",J1110,0)</f>
        <v>0</v>
      </c>
      <c r="BI1110" s="231">
        <f>IF(N1110="nulová",J1110,0)</f>
        <v>0</v>
      </c>
      <c r="BJ1110" s="18" t="s">
        <v>81</v>
      </c>
      <c r="BK1110" s="231">
        <f>ROUND(I1110*H1110,2)</f>
        <v>0</v>
      </c>
      <c r="BL1110" s="18" t="s">
        <v>202</v>
      </c>
      <c r="BM1110" s="230" t="s">
        <v>1495</v>
      </c>
    </row>
    <row r="1111" s="2" customFormat="1" ht="24.15" customHeight="1">
      <c r="A1111" s="39"/>
      <c r="B1111" s="40"/>
      <c r="C1111" s="219" t="s">
        <v>977</v>
      </c>
      <c r="D1111" s="219" t="s">
        <v>139</v>
      </c>
      <c r="E1111" s="220" t="s">
        <v>1496</v>
      </c>
      <c r="F1111" s="221" t="s">
        <v>1497</v>
      </c>
      <c r="G1111" s="222" t="s">
        <v>174</v>
      </c>
      <c r="H1111" s="223">
        <v>9</v>
      </c>
      <c r="I1111" s="224"/>
      <c r="J1111" s="225">
        <f>ROUND(I1111*H1111,2)</f>
        <v>0</v>
      </c>
      <c r="K1111" s="221" t="s">
        <v>223</v>
      </c>
      <c r="L1111" s="45"/>
      <c r="M1111" s="226" t="s">
        <v>1</v>
      </c>
      <c r="N1111" s="227" t="s">
        <v>38</v>
      </c>
      <c r="O1111" s="92"/>
      <c r="P1111" s="228">
        <f>O1111*H1111</f>
        <v>0</v>
      </c>
      <c r="Q1111" s="228">
        <v>0</v>
      </c>
      <c r="R1111" s="228">
        <f>Q1111*H1111</f>
        <v>0</v>
      </c>
      <c r="S1111" s="228">
        <v>0</v>
      </c>
      <c r="T1111" s="229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0" t="s">
        <v>202</v>
      </c>
      <c r="AT1111" s="230" t="s">
        <v>139</v>
      </c>
      <c r="AU1111" s="230" t="s">
        <v>83</v>
      </c>
      <c r="AY1111" s="18" t="s">
        <v>134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8" t="s">
        <v>81</v>
      </c>
      <c r="BK1111" s="231">
        <f>ROUND(I1111*H1111,2)</f>
        <v>0</v>
      </c>
      <c r="BL1111" s="18" t="s">
        <v>202</v>
      </c>
      <c r="BM1111" s="230" t="s">
        <v>1498</v>
      </c>
    </row>
    <row r="1112" s="2" customFormat="1" ht="24.15" customHeight="1">
      <c r="A1112" s="39"/>
      <c r="B1112" s="40"/>
      <c r="C1112" s="255" t="s">
        <v>1499</v>
      </c>
      <c r="D1112" s="255" t="s">
        <v>188</v>
      </c>
      <c r="E1112" s="256" t="s">
        <v>1500</v>
      </c>
      <c r="F1112" s="257" t="s">
        <v>1501</v>
      </c>
      <c r="G1112" s="258" t="s">
        <v>142</v>
      </c>
      <c r="H1112" s="259">
        <v>118.8</v>
      </c>
      <c r="I1112" s="260"/>
      <c r="J1112" s="261">
        <f>ROUND(I1112*H1112,2)</f>
        <v>0</v>
      </c>
      <c r="K1112" s="257" t="s">
        <v>223</v>
      </c>
      <c r="L1112" s="262"/>
      <c r="M1112" s="263" t="s">
        <v>1</v>
      </c>
      <c r="N1112" s="264" t="s">
        <v>38</v>
      </c>
      <c r="O1112" s="92"/>
      <c r="P1112" s="228">
        <f>O1112*H1112</f>
        <v>0</v>
      </c>
      <c r="Q1112" s="228">
        <v>0</v>
      </c>
      <c r="R1112" s="228">
        <f>Q1112*H1112</f>
        <v>0</v>
      </c>
      <c r="S1112" s="228">
        <v>0</v>
      </c>
      <c r="T1112" s="229">
        <f>S1112*H1112</f>
        <v>0</v>
      </c>
      <c r="U1112" s="39"/>
      <c r="V1112" s="39"/>
      <c r="W1112" s="39"/>
      <c r="X1112" s="39"/>
      <c r="Y1112" s="39"/>
      <c r="Z1112" s="39"/>
      <c r="AA1112" s="39"/>
      <c r="AB1112" s="39"/>
      <c r="AC1112" s="39"/>
      <c r="AD1112" s="39"/>
      <c r="AE1112" s="39"/>
      <c r="AR1112" s="230" t="s">
        <v>261</v>
      </c>
      <c r="AT1112" s="230" t="s">
        <v>188</v>
      </c>
      <c r="AU1112" s="230" t="s">
        <v>83</v>
      </c>
      <c r="AY1112" s="18" t="s">
        <v>134</v>
      </c>
      <c r="BE1112" s="231">
        <f>IF(N1112="základní",J1112,0)</f>
        <v>0</v>
      </c>
      <c r="BF1112" s="231">
        <f>IF(N1112="snížená",J1112,0)</f>
        <v>0</v>
      </c>
      <c r="BG1112" s="231">
        <f>IF(N1112="zákl. přenesená",J1112,0)</f>
        <v>0</v>
      </c>
      <c r="BH1112" s="231">
        <f>IF(N1112="sníž. přenesená",J1112,0)</f>
        <v>0</v>
      </c>
      <c r="BI1112" s="231">
        <f>IF(N1112="nulová",J1112,0)</f>
        <v>0</v>
      </c>
      <c r="BJ1112" s="18" t="s">
        <v>81</v>
      </c>
      <c r="BK1112" s="231">
        <f>ROUND(I1112*H1112,2)</f>
        <v>0</v>
      </c>
      <c r="BL1112" s="18" t="s">
        <v>202</v>
      </c>
      <c r="BM1112" s="230" t="s">
        <v>1502</v>
      </c>
    </row>
    <row r="1113" s="2" customFormat="1">
      <c r="A1113" s="39"/>
      <c r="B1113" s="40"/>
      <c r="C1113" s="41"/>
      <c r="D1113" s="234" t="s">
        <v>192</v>
      </c>
      <c r="E1113" s="41"/>
      <c r="F1113" s="265" t="s">
        <v>1503</v>
      </c>
      <c r="G1113" s="41"/>
      <c r="H1113" s="41"/>
      <c r="I1113" s="266"/>
      <c r="J1113" s="41"/>
      <c r="K1113" s="41"/>
      <c r="L1113" s="45"/>
      <c r="M1113" s="267"/>
      <c r="N1113" s="268"/>
      <c r="O1113" s="92"/>
      <c r="P1113" s="92"/>
      <c r="Q1113" s="92"/>
      <c r="R1113" s="92"/>
      <c r="S1113" s="92"/>
      <c r="T1113" s="93"/>
      <c r="U1113" s="39"/>
      <c r="V1113" s="39"/>
      <c r="W1113" s="39"/>
      <c r="X1113" s="39"/>
      <c r="Y1113" s="39"/>
      <c r="Z1113" s="39"/>
      <c r="AA1113" s="39"/>
      <c r="AB1113" s="39"/>
      <c r="AC1113" s="39"/>
      <c r="AD1113" s="39"/>
      <c r="AE1113" s="39"/>
      <c r="AT1113" s="18" t="s">
        <v>192</v>
      </c>
      <c r="AU1113" s="18" t="s">
        <v>83</v>
      </c>
    </row>
    <row r="1114" s="13" customFormat="1">
      <c r="A1114" s="13"/>
      <c r="B1114" s="232"/>
      <c r="C1114" s="233"/>
      <c r="D1114" s="234" t="s">
        <v>145</v>
      </c>
      <c r="E1114" s="235" t="s">
        <v>1</v>
      </c>
      <c r="F1114" s="236" t="s">
        <v>1504</v>
      </c>
      <c r="G1114" s="233"/>
      <c r="H1114" s="237">
        <v>108</v>
      </c>
      <c r="I1114" s="238"/>
      <c r="J1114" s="233"/>
      <c r="K1114" s="233"/>
      <c r="L1114" s="239"/>
      <c r="M1114" s="240"/>
      <c r="N1114" s="241"/>
      <c r="O1114" s="241"/>
      <c r="P1114" s="241"/>
      <c r="Q1114" s="241"/>
      <c r="R1114" s="241"/>
      <c r="S1114" s="241"/>
      <c r="T1114" s="242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43" t="s">
        <v>145</v>
      </c>
      <c r="AU1114" s="243" t="s">
        <v>83</v>
      </c>
      <c r="AV1114" s="13" t="s">
        <v>83</v>
      </c>
      <c r="AW1114" s="13" t="s">
        <v>30</v>
      </c>
      <c r="AX1114" s="13" t="s">
        <v>73</v>
      </c>
      <c r="AY1114" s="243" t="s">
        <v>134</v>
      </c>
    </row>
    <row r="1115" s="14" customFormat="1">
      <c r="A1115" s="14"/>
      <c r="B1115" s="244"/>
      <c r="C1115" s="245"/>
      <c r="D1115" s="234" t="s">
        <v>145</v>
      </c>
      <c r="E1115" s="246" t="s">
        <v>1</v>
      </c>
      <c r="F1115" s="247" t="s">
        <v>147</v>
      </c>
      <c r="G1115" s="245"/>
      <c r="H1115" s="248">
        <v>108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145</v>
      </c>
      <c r="AU1115" s="254" t="s">
        <v>83</v>
      </c>
      <c r="AV1115" s="14" t="s">
        <v>143</v>
      </c>
      <c r="AW1115" s="14" t="s">
        <v>30</v>
      </c>
      <c r="AX1115" s="14" t="s">
        <v>73</v>
      </c>
      <c r="AY1115" s="254" t="s">
        <v>134</v>
      </c>
    </row>
    <row r="1116" s="13" customFormat="1">
      <c r="A1116" s="13"/>
      <c r="B1116" s="232"/>
      <c r="C1116" s="233"/>
      <c r="D1116" s="234" t="s">
        <v>145</v>
      </c>
      <c r="E1116" s="235" t="s">
        <v>1</v>
      </c>
      <c r="F1116" s="236" t="s">
        <v>1505</v>
      </c>
      <c r="G1116" s="233"/>
      <c r="H1116" s="237">
        <v>118.8</v>
      </c>
      <c r="I1116" s="238"/>
      <c r="J1116" s="233"/>
      <c r="K1116" s="233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145</v>
      </c>
      <c r="AU1116" s="243" t="s">
        <v>83</v>
      </c>
      <c r="AV1116" s="13" t="s">
        <v>83</v>
      </c>
      <c r="AW1116" s="13" t="s">
        <v>30</v>
      </c>
      <c r="AX1116" s="13" t="s">
        <v>73</v>
      </c>
      <c r="AY1116" s="243" t="s">
        <v>134</v>
      </c>
    </row>
    <row r="1117" s="14" customFormat="1">
      <c r="A1117" s="14"/>
      <c r="B1117" s="244"/>
      <c r="C1117" s="245"/>
      <c r="D1117" s="234" t="s">
        <v>145</v>
      </c>
      <c r="E1117" s="246" t="s">
        <v>1</v>
      </c>
      <c r="F1117" s="247" t="s">
        <v>147</v>
      </c>
      <c r="G1117" s="245"/>
      <c r="H1117" s="248">
        <v>118.8</v>
      </c>
      <c r="I1117" s="249"/>
      <c r="J1117" s="245"/>
      <c r="K1117" s="245"/>
      <c r="L1117" s="250"/>
      <c r="M1117" s="251"/>
      <c r="N1117" s="252"/>
      <c r="O1117" s="252"/>
      <c r="P1117" s="252"/>
      <c r="Q1117" s="252"/>
      <c r="R1117" s="252"/>
      <c r="S1117" s="252"/>
      <c r="T1117" s="253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254" t="s">
        <v>145</v>
      </c>
      <c r="AU1117" s="254" t="s">
        <v>83</v>
      </c>
      <c r="AV1117" s="14" t="s">
        <v>143</v>
      </c>
      <c r="AW1117" s="14" t="s">
        <v>30</v>
      </c>
      <c r="AX1117" s="14" t="s">
        <v>81</v>
      </c>
      <c r="AY1117" s="254" t="s">
        <v>134</v>
      </c>
    </row>
    <row r="1118" s="2" customFormat="1" ht="37.8" customHeight="1">
      <c r="A1118" s="39"/>
      <c r="B1118" s="40"/>
      <c r="C1118" s="219" t="s">
        <v>980</v>
      </c>
      <c r="D1118" s="219" t="s">
        <v>139</v>
      </c>
      <c r="E1118" s="220" t="s">
        <v>1506</v>
      </c>
      <c r="F1118" s="221" t="s">
        <v>1507</v>
      </c>
      <c r="G1118" s="222" t="s">
        <v>142</v>
      </c>
      <c r="H1118" s="223">
        <v>118.8</v>
      </c>
      <c r="I1118" s="224"/>
      <c r="J1118" s="225">
        <f>ROUND(I1118*H1118,2)</f>
        <v>0</v>
      </c>
      <c r="K1118" s="221" t="s">
        <v>306</v>
      </c>
      <c r="L1118" s="45"/>
      <c r="M1118" s="226" t="s">
        <v>1</v>
      </c>
      <c r="N1118" s="227" t="s">
        <v>38</v>
      </c>
      <c r="O1118" s="92"/>
      <c r="P1118" s="228">
        <f>O1118*H1118</f>
        <v>0</v>
      </c>
      <c r="Q1118" s="228">
        <v>0</v>
      </c>
      <c r="R1118" s="228">
        <f>Q1118*H1118</f>
        <v>0</v>
      </c>
      <c r="S1118" s="228">
        <v>0</v>
      </c>
      <c r="T1118" s="229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30" t="s">
        <v>202</v>
      </c>
      <c r="AT1118" s="230" t="s">
        <v>139</v>
      </c>
      <c r="AU1118" s="230" t="s">
        <v>83</v>
      </c>
      <c r="AY1118" s="18" t="s">
        <v>134</v>
      </c>
      <c r="BE1118" s="231">
        <f>IF(N1118="základní",J1118,0)</f>
        <v>0</v>
      </c>
      <c r="BF1118" s="231">
        <f>IF(N1118="snížená",J1118,0)</f>
        <v>0</v>
      </c>
      <c r="BG1118" s="231">
        <f>IF(N1118="zákl. přenesená",J1118,0)</f>
        <v>0</v>
      </c>
      <c r="BH1118" s="231">
        <f>IF(N1118="sníž. přenesená",J1118,0)</f>
        <v>0</v>
      </c>
      <c r="BI1118" s="231">
        <f>IF(N1118="nulová",J1118,0)</f>
        <v>0</v>
      </c>
      <c r="BJ1118" s="18" t="s">
        <v>81</v>
      </c>
      <c r="BK1118" s="231">
        <f>ROUND(I1118*H1118,2)</f>
        <v>0</v>
      </c>
      <c r="BL1118" s="18" t="s">
        <v>202</v>
      </c>
      <c r="BM1118" s="230" t="s">
        <v>1508</v>
      </c>
    </row>
    <row r="1119" s="13" customFormat="1">
      <c r="A1119" s="13"/>
      <c r="B1119" s="232"/>
      <c r="C1119" s="233"/>
      <c r="D1119" s="234" t="s">
        <v>145</v>
      </c>
      <c r="E1119" s="235" t="s">
        <v>1</v>
      </c>
      <c r="F1119" s="236" t="s">
        <v>1505</v>
      </c>
      <c r="G1119" s="233"/>
      <c r="H1119" s="237">
        <v>118.8</v>
      </c>
      <c r="I1119" s="238"/>
      <c r="J1119" s="233"/>
      <c r="K1119" s="233"/>
      <c r="L1119" s="239"/>
      <c r="M1119" s="240"/>
      <c r="N1119" s="241"/>
      <c r="O1119" s="241"/>
      <c r="P1119" s="241"/>
      <c r="Q1119" s="241"/>
      <c r="R1119" s="241"/>
      <c r="S1119" s="241"/>
      <c r="T1119" s="24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3" t="s">
        <v>145</v>
      </c>
      <c r="AU1119" s="243" t="s">
        <v>83</v>
      </c>
      <c r="AV1119" s="13" t="s">
        <v>83</v>
      </c>
      <c r="AW1119" s="13" t="s">
        <v>30</v>
      </c>
      <c r="AX1119" s="13" t="s">
        <v>73</v>
      </c>
      <c r="AY1119" s="243" t="s">
        <v>134</v>
      </c>
    </row>
    <row r="1120" s="14" customFormat="1">
      <c r="A1120" s="14"/>
      <c r="B1120" s="244"/>
      <c r="C1120" s="245"/>
      <c r="D1120" s="234" t="s">
        <v>145</v>
      </c>
      <c r="E1120" s="246" t="s">
        <v>1</v>
      </c>
      <c r="F1120" s="247" t="s">
        <v>147</v>
      </c>
      <c r="G1120" s="245"/>
      <c r="H1120" s="248">
        <v>118.8</v>
      </c>
      <c r="I1120" s="249"/>
      <c r="J1120" s="245"/>
      <c r="K1120" s="245"/>
      <c r="L1120" s="250"/>
      <c r="M1120" s="251"/>
      <c r="N1120" s="252"/>
      <c r="O1120" s="252"/>
      <c r="P1120" s="252"/>
      <c r="Q1120" s="252"/>
      <c r="R1120" s="252"/>
      <c r="S1120" s="252"/>
      <c r="T1120" s="253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4" t="s">
        <v>145</v>
      </c>
      <c r="AU1120" s="254" t="s">
        <v>83</v>
      </c>
      <c r="AV1120" s="14" t="s">
        <v>143</v>
      </c>
      <c r="AW1120" s="14" t="s">
        <v>30</v>
      </c>
      <c r="AX1120" s="14" t="s">
        <v>81</v>
      </c>
      <c r="AY1120" s="254" t="s">
        <v>134</v>
      </c>
    </row>
    <row r="1121" s="2" customFormat="1" ht="21.75" customHeight="1">
      <c r="A1121" s="39"/>
      <c r="B1121" s="40"/>
      <c r="C1121" s="219" t="s">
        <v>1509</v>
      </c>
      <c r="D1121" s="219" t="s">
        <v>139</v>
      </c>
      <c r="E1121" s="220" t="s">
        <v>1510</v>
      </c>
      <c r="F1121" s="221" t="s">
        <v>1511</v>
      </c>
      <c r="G1121" s="222" t="s">
        <v>174</v>
      </c>
      <c r="H1121" s="223">
        <v>9</v>
      </c>
      <c r="I1121" s="224"/>
      <c r="J1121" s="225">
        <f>ROUND(I1121*H1121,2)</f>
        <v>0</v>
      </c>
      <c r="K1121" s="221" t="s">
        <v>223</v>
      </c>
      <c r="L1121" s="45"/>
      <c r="M1121" s="226" t="s">
        <v>1</v>
      </c>
      <c r="N1121" s="227" t="s">
        <v>38</v>
      </c>
      <c r="O1121" s="92"/>
      <c r="P1121" s="228">
        <f>O1121*H1121</f>
        <v>0</v>
      </c>
      <c r="Q1121" s="228">
        <v>0</v>
      </c>
      <c r="R1121" s="228">
        <f>Q1121*H1121</f>
        <v>0</v>
      </c>
      <c r="S1121" s="228">
        <v>0</v>
      </c>
      <c r="T1121" s="229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0" t="s">
        <v>202</v>
      </c>
      <c r="AT1121" s="230" t="s">
        <v>139</v>
      </c>
      <c r="AU1121" s="230" t="s">
        <v>83</v>
      </c>
      <c r="AY1121" s="18" t="s">
        <v>134</v>
      </c>
      <c r="BE1121" s="231">
        <f>IF(N1121="základní",J1121,0)</f>
        <v>0</v>
      </c>
      <c r="BF1121" s="231">
        <f>IF(N1121="snížená",J1121,0)</f>
        <v>0</v>
      </c>
      <c r="BG1121" s="231">
        <f>IF(N1121="zákl. přenesená",J1121,0)</f>
        <v>0</v>
      </c>
      <c r="BH1121" s="231">
        <f>IF(N1121="sníž. přenesená",J1121,0)</f>
        <v>0</v>
      </c>
      <c r="BI1121" s="231">
        <f>IF(N1121="nulová",J1121,0)</f>
        <v>0</v>
      </c>
      <c r="BJ1121" s="18" t="s">
        <v>81</v>
      </c>
      <c r="BK1121" s="231">
        <f>ROUND(I1121*H1121,2)</f>
        <v>0</v>
      </c>
      <c r="BL1121" s="18" t="s">
        <v>202</v>
      </c>
      <c r="BM1121" s="230" t="s">
        <v>1512</v>
      </c>
    </row>
    <row r="1122" s="12" customFormat="1" ht="22.8" customHeight="1">
      <c r="A1122" s="12"/>
      <c r="B1122" s="203"/>
      <c r="C1122" s="204"/>
      <c r="D1122" s="205" t="s">
        <v>72</v>
      </c>
      <c r="E1122" s="217" t="s">
        <v>405</v>
      </c>
      <c r="F1122" s="217" t="s">
        <v>406</v>
      </c>
      <c r="G1122" s="204"/>
      <c r="H1122" s="204"/>
      <c r="I1122" s="207"/>
      <c r="J1122" s="218">
        <f>BK1122</f>
        <v>0</v>
      </c>
      <c r="K1122" s="204"/>
      <c r="L1122" s="209"/>
      <c r="M1122" s="210"/>
      <c r="N1122" s="211"/>
      <c r="O1122" s="211"/>
      <c r="P1122" s="212">
        <f>SUM(P1123:P1128)</f>
        <v>0</v>
      </c>
      <c r="Q1122" s="211"/>
      <c r="R1122" s="212">
        <f>SUM(R1123:R1128)</f>
        <v>0</v>
      </c>
      <c r="S1122" s="211"/>
      <c r="T1122" s="213">
        <f>SUM(T1123:T1128)</f>
        <v>0</v>
      </c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R1122" s="214" t="s">
        <v>144</v>
      </c>
      <c r="AT1122" s="215" t="s">
        <v>72</v>
      </c>
      <c r="AU1122" s="215" t="s">
        <v>81</v>
      </c>
      <c r="AY1122" s="214" t="s">
        <v>134</v>
      </c>
      <c r="BK1122" s="216">
        <f>SUM(BK1123:BK1128)</f>
        <v>0</v>
      </c>
    </row>
    <row r="1123" s="2" customFormat="1" ht="33" customHeight="1">
      <c r="A1123" s="39"/>
      <c r="B1123" s="40"/>
      <c r="C1123" s="219" t="s">
        <v>983</v>
      </c>
      <c r="D1123" s="219" t="s">
        <v>139</v>
      </c>
      <c r="E1123" s="220" t="s">
        <v>408</v>
      </c>
      <c r="F1123" s="221" t="s">
        <v>409</v>
      </c>
      <c r="G1123" s="222" t="s">
        <v>142</v>
      </c>
      <c r="H1123" s="223">
        <v>15</v>
      </c>
      <c r="I1123" s="224"/>
      <c r="J1123" s="225">
        <f>ROUND(I1123*H1123,2)</f>
        <v>0</v>
      </c>
      <c r="K1123" s="221" t="s">
        <v>306</v>
      </c>
      <c r="L1123" s="45"/>
      <c r="M1123" s="226" t="s">
        <v>1</v>
      </c>
      <c r="N1123" s="227" t="s">
        <v>38</v>
      </c>
      <c r="O1123" s="92"/>
      <c r="P1123" s="228">
        <f>O1123*H1123</f>
        <v>0</v>
      </c>
      <c r="Q1123" s="228">
        <v>0</v>
      </c>
      <c r="R1123" s="228">
        <f>Q1123*H1123</f>
        <v>0</v>
      </c>
      <c r="S1123" s="228">
        <v>0</v>
      </c>
      <c r="T1123" s="229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0" t="s">
        <v>202</v>
      </c>
      <c r="AT1123" s="230" t="s">
        <v>139</v>
      </c>
      <c r="AU1123" s="230" t="s">
        <v>83</v>
      </c>
      <c r="AY1123" s="18" t="s">
        <v>134</v>
      </c>
      <c r="BE1123" s="231">
        <f>IF(N1123="základní",J1123,0)</f>
        <v>0</v>
      </c>
      <c r="BF1123" s="231">
        <f>IF(N1123="snížená",J1123,0)</f>
        <v>0</v>
      </c>
      <c r="BG1123" s="231">
        <f>IF(N1123="zákl. přenesená",J1123,0)</f>
        <v>0</v>
      </c>
      <c r="BH1123" s="231">
        <f>IF(N1123="sníž. přenesená",J1123,0)</f>
        <v>0</v>
      </c>
      <c r="BI1123" s="231">
        <f>IF(N1123="nulová",J1123,0)</f>
        <v>0</v>
      </c>
      <c r="BJ1123" s="18" t="s">
        <v>81</v>
      </c>
      <c r="BK1123" s="231">
        <f>ROUND(I1123*H1123,2)</f>
        <v>0</v>
      </c>
      <c r="BL1123" s="18" t="s">
        <v>202</v>
      </c>
      <c r="BM1123" s="230" t="s">
        <v>410</v>
      </c>
    </row>
    <row r="1124" s="13" customFormat="1">
      <c r="A1124" s="13"/>
      <c r="B1124" s="232"/>
      <c r="C1124" s="233"/>
      <c r="D1124" s="234" t="s">
        <v>145</v>
      </c>
      <c r="E1124" s="235" t="s">
        <v>1</v>
      </c>
      <c r="F1124" s="236" t="s">
        <v>1513</v>
      </c>
      <c r="G1124" s="233"/>
      <c r="H1124" s="237">
        <v>15</v>
      </c>
      <c r="I1124" s="238"/>
      <c r="J1124" s="233"/>
      <c r="K1124" s="233"/>
      <c r="L1124" s="239"/>
      <c r="M1124" s="240"/>
      <c r="N1124" s="241"/>
      <c r="O1124" s="241"/>
      <c r="P1124" s="241"/>
      <c r="Q1124" s="241"/>
      <c r="R1124" s="241"/>
      <c r="S1124" s="241"/>
      <c r="T1124" s="242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43" t="s">
        <v>145</v>
      </c>
      <c r="AU1124" s="243" t="s">
        <v>83</v>
      </c>
      <c r="AV1124" s="13" t="s">
        <v>83</v>
      </c>
      <c r="AW1124" s="13" t="s">
        <v>30</v>
      </c>
      <c r="AX1124" s="13" t="s">
        <v>73</v>
      </c>
      <c r="AY1124" s="243" t="s">
        <v>134</v>
      </c>
    </row>
    <row r="1125" s="14" customFormat="1">
      <c r="A1125" s="14"/>
      <c r="B1125" s="244"/>
      <c r="C1125" s="245"/>
      <c r="D1125" s="234" t="s">
        <v>145</v>
      </c>
      <c r="E1125" s="246" t="s">
        <v>1</v>
      </c>
      <c r="F1125" s="247" t="s">
        <v>147</v>
      </c>
      <c r="G1125" s="245"/>
      <c r="H1125" s="248">
        <v>15</v>
      </c>
      <c r="I1125" s="249"/>
      <c r="J1125" s="245"/>
      <c r="K1125" s="245"/>
      <c r="L1125" s="250"/>
      <c r="M1125" s="251"/>
      <c r="N1125" s="252"/>
      <c r="O1125" s="252"/>
      <c r="P1125" s="252"/>
      <c r="Q1125" s="252"/>
      <c r="R1125" s="252"/>
      <c r="S1125" s="252"/>
      <c r="T1125" s="253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4" t="s">
        <v>145</v>
      </c>
      <c r="AU1125" s="254" t="s">
        <v>83</v>
      </c>
      <c r="AV1125" s="14" t="s">
        <v>143</v>
      </c>
      <c r="AW1125" s="14" t="s">
        <v>30</v>
      </c>
      <c r="AX1125" s="14" t="s">
        <v>81</v>
      </c>
      <c r="AY1125" s="254" t="s">
        <v>134</v>
      </c>
    </row>
    <row r="1126" s="2" customFormat="1" ht="16.5" customHeight="1">
      <c r="A1126" s="39"/>
      <c r="B1126" s="40"/>
      <c r="C1126" s="255" t="s">
        <v>1514</v>
      </c>
      <c r="D1126" s="255" t="s">
        <v>188</v>
      </c>
      <c r="E1126" s="256" t="s">
        <v>413</v>
      </c>
      <c r="F1126" s="257" t="s">
        <v>414</v>
      </c>
      <c r="G1126" s="258" t="s">
        <v>174</v>
      </c>
      <c r="H1126" s="259">
        <v>15</v>
      </c>
      <c r="I1126" s="260"/>
      <c r="J1126" s="261">
        <f>ROUND(I1126*H1126,2)</f>
        <v>0</v>
      </c>
      <c r="K1126" s="257" t="s">
        <v>1</v>
      </c>
      <c r="L1126" s="262"/>
      <c r="M1126" s="263" t="s">
        <v>1</v>
      </c>
      <c r="N1126" s="264" t="s">
        <v>38</v>
      </c>
      <c r="O1126" s="92"/>
      <c r="P1126" s="228">
        <f>O1126*H1126</f>
        <v>0</v>
      </c>
      <c r="Q1126" s="228">
        <v>0</v>
      </c>
      <c r="R1126" s="228">
        <f>Q1126*H1126</f>
        <v>0</v>
      </c>
      <c r="S1126" s="228">
        <v>0</v>
      </c>
      <c r="T1126" s="229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0" t="s">
        <v>261</v>
      </c>
      <c r="AT1126" s="230" t="s">
        <v>188</v>
      </c>
      <c r="AU1126" s="230" t="s">
        <v>83</v>
      </c>
      <c r="AY1126" s="18" t="s">
        <v>134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8" t="s">
        <v>81</v>
      </c>
      <c r="BK1126" s="231">
        <f>ROUND(I1126*H1126,2)</f>
        <v>0</v>
      </c>
      <c r="BL1126" s="18" t="s">
        <v>202</v>
      </c>
      <c r="BM1126" s="230" t="s">
        <v>415</v>
      </c>
    </row>
    <row r="1127" s="13" customFormat="1">
      <c r="A1127" s="13"/>
      <c r="B1127" s="232"/>
      <c r="C1127" s="233"/>
      <c r="D1127" s="234" t="s">
        <v>145</v>
      </c>
      <c r="E1127" s="235" t="s">
        <v>1</v>
      </c>
      <c r="F1127" s="236" t="s">
        <v>1513</v>
      </c>
      <c r="G1127" s="233"/>
      <c r="H1127" s="237">
        <v>15</v>
      </c>
      <c r="I1127" s="238"/>
      <c r="J1127" s="233"/>
      <c r="K1127" s="233"/>
      <c r="L1127" s="239"/>
      <c r="M1127" s="240"/>
      <c r="N1127" s="241"/>
      <c r="O1127" s="241"/>
      <c r="P1127" s="241"/>
      <c r="Q1127" s="241"/>
      <c r="R1127" s="241"/>
      <c r="S1127" s="241"/>
      <c r="T1127" s="242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43" t="s">
        <v>145</v>
      </c>
      <c r="AU1127" s="243" t="s">
        <v>83</v>
      </c>
      <c r="AV1127" s="13" t="s">
        <v>83</v>
      </c>
      <c r="AW1127" s="13" t="s">
        <v>30</v>
      </c>
      <c r="AX1127" s="13" t="s">
        <v>73</v>
      </c>
      <c r="AY1127" s="243" t="s">
        <v>134</v>
      </c>
    </row>
    <row r="1128" s="14" customFormat="1">
      <c r="A1128" s="14"/>
      <c r="B1128" s="244"/>
      <c r="C1128" s="245"/>
      <c r="D1128" s="234" t="s">
        <v>145</v>
      </c>
      <c r="E1128" s="246" t="s">
        <v>1</v>
      </c>
      <c r="F1128" s="247" t="s">
        <v>147</v>
      </c>
      <c r="G1128" s="245"/>
      <c r="H1128" s="248">
        <v>15</v>
      </c>
      <c r="I1128" s="249"/>
      <c r="J1128" s="245"/>
      <c r="K1128" s="245"/>
      <c r="L1128" s="250"/>
      <c r="M1128" s="291"/>
      <c r="N1128" s="292"/>
      <c r="O1128" s="292"/>
      <c r="P1128" s="292"/>
      <c r="Q1128" s="292"/>
      <c r="R1128" s="292"/>
      <c r="S1128" s="292"/>
      <c r="T1128" s="293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4" t="s">
        <v>145</v>
      </c>
      <c r="AU1128" s="254" t="s">
        <v>83</v>
      </c>
      <c r="AV1128" s="14" t="s">
        <v>143</v>
      </c>
      <c r="AW1128" s="14" t="s">
        <v>30</v>
      </c>
      <c r="AX1128" s="14" t="s">
        <v>81</v>
      </c>
      <c r="AY1128" s="254" t="s">
        <v>134</v>
      </c>
    </row>
    <row r="1129" s="2" customFormat="1" ht="6.96" customHeight="1">
      <c r="A1129" s="39"/>
      <c r="B1129" s="67"/>
      <c r="C1129" s="68"/>
      <c r="D1129" s="68"/>
      <c r="E1129" s="68"/>
      <c r="F1129" s="68"/>
      <c r="G1129" s="68"/>
      <c r="H1129" s="68"/>
      <c r="I1129" s="68"/>
      <c r="J1129" s="68"/>
      <c r="K1129" s="68"/>
      <c r="L1129" s="45"/>
      <c r="M1129" s="39"/>
      <c r="O1129" s="39"/>
      <c r="P1129" s="39"/>
      <c r="Q1129" s="39"/>
      <c r="R1129" s="39"/>
      <c r="S1129" s="39"/>
      <c r="T1129" s="39"/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</row>
  </sheetData>
  <sheetProtection sheet="1" autoFilter="0" formatColumns="0" formatRows="0" objects="1" scenarios="1" spinCount="100000" saltValue="YJ8KdmuXS95GOFJ1bl5BwzOkDB+WiAKIwQfa1g6vIhStB4udEKePfL1Mv9YNzuc8rbe8YljjsOvSmF9mbqTuCQ==" hashValue="doHyQursK+hpUqy/SmchVYzqha0QaWSEWpv1cszn6FD3BL9qvaFwgSxiNB2xbompu+OnNrwtePsirC1NUH3tzA==" algorithmName="SHA-512" password="CC35"/>
  <autoFilter ref="C155:K1128"/>
  <mergeCells count="9">
    <mergeCell ref="E7:H7"/>
    <mergeCell ref="E9:H9"/>
    <mergeCell ref="E18:H18"/>
    <mergeCell ref="E27:H27"/>
    <mergeCell ref="E85:H85"/>
    <mergeCell ref="E87:H87"/>
    <mergeCell ref="E146:H146"/>
    <mergeCell ref="E148:H14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1515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ROUND((SUM(BE120:BE135)),  2)</f>
        <v>0</v>
      </c>
      <c r="G33" s="39"/>
      <c r="H33" s="39"/>
      <c r="I33" s="156">
        <v>0.20999999999999999</v>
      </c>
      <c r="J33" s="155">
        <f>ROUND(((SUM(BE120:BE135))*I33),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ROUND((SUM(BF120:BF135)),  2)</f>
        <v>0</v>
      </c>
      <c r="G34" s="39"/>
      <c r="H34" s="39"/>
      <c r="I34" s="156">
        <v>0.12</v>
      </c>
      <c r="J34" s="155">
        <f>ROUND(((SUM(BF120:BF135))*I34),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ROUND((SUM(BH120:BH135)),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ROUND((SUM(BI120:BI135)),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30" customHeight="1">
      <c r="A87" s="39"/>
      <c r="B87" s="40"/>
      <c r="C87" s="41"/>
      <c r="D87" s="41"/>
      <c r="E87" s="77" t="str">
        <f>E9</f>
        <v>SO 651BN - Trol. trať Tolstého-Legionářů - křižovatka (nezpůsobilé výdaje)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Jihlava, TBUS Legionářů-etapizace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SO 651BN - Trol. trať Tolstého-Legionářů - křižovatka (nezpůsobilé výdaje)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6.3.2025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120</v>
      </c>
      <c r="D119" s="195" t="s">
        <v>58</v>
      </c>
      <c r="E119" s="195" t="s">
        <v>54</v>
      </c>
      <c r="F119" s="195" t="s">
        <v>55</v>
      </c>
      <c r="G119" s="195" t="s">
        <v>121</v>
      </c>
      <c r="H119" s="195" t="s">
        <v>122</v>
      </c>
      <c r="I119" s="195" t="s">
        <v>123</v>
      </c>
      <c r="J119" s="195" t="s">
        <v>104</v>
      </c>
      <c r="K119" s="196" t="s">
        <v>124</v>
      </c>
      <c r="L119" s="197"/>
      <c r="M119" s="101" t="s">
        <v>1</v>
      </c>
      <c r="N119" s="102" t="s">
        <v>37</v>
      </c>
      <c r="O119" s="102" t="s">
        <v>125</v>
      </c>
      <c r="P119" s="102" t="s">
        <v>126</v>
      </c>
      <c r="Q119" s="102" t="s">
        <v>127</v>
      </c>
      <c r="R119" s="102" t="s">
        <v>128</v>
      </c>
      <c r="S119" s="102" t="s">
        <v>129</v>
      </c>
      <c r="T119" s="103" t="s">
        <v>130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131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106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132</v>
      </c>
      <c r="F121" s="206" t="s">
        <v>133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134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135</v>
      </c>
      <c r="F122" s="217" t="s">
        <v>136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P123+P131</f>
        <v>0</v>
      </c>
      <c r="Q122" s="211"/>
      <c r="R122" s="212">
        <f>R123+R131</f>
        <v>0</v>
      </c>
      <c r="S122" s="211"/>
      <c r="T122" s="213">
        <f>T123+T131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134</v>
      </c>
      <c r="BK122" s="216">
        <f>BK123+BK131</f>
        <v>0</v>
      </c>
    </row>
    <row r="123" s="12" customFormat="1" ht="20.88" customHeight="1">
      <c r="A123" s="12"/>
      <c r="B123" s="203"/>
      <c r="C123" s="204"/>
      <c r="D123" s="205" t="s">
        <v>72</v>
      </c>
      <c r="E123" s="217" t="s">
        <v>137</v>
      </c>
      <c r="F123" s="217" t="s">
        <v>138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SUM(P124:P130)</f>
        <v>0</v>
      </c>
      <c r="Q123" s="211"/>
      <c r="R123" s="212">
        <f>SUM(R124:R130)</f>
        <v>0</v>
      </c>
      <c r="S123" s="211"/>
      <c r="T123" s="213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83</v>
      </c>
      <c r="AY123" s="214" t="s">
        <v>134</v>
      </c>
      <c r="BK123" s="216">
        <f>SUM(BK124:BK130)</f>
        <v>0</v>
      </c>
    </row>
    <row r="124" s="2" customFormat="1" ht="16.5" customHeight="1">
      <c r="A124" s="39"/>
      <c r="B124" s="40"/>
      <c r="C124" s="219" t="s">
        <v>81</v>
      </c>
      <c r="D124" s="219" t="s">
        <v>139</v>
      </c>
      <c r="E124" s="220" t="s">
        <v>151</v>
      </c>
      <c r="F124" s="221" t="s">
        <v>152</v>
      </c>
      <c r="G124" s="222" t="s">
        <v>150</v>
      </c>
      <c r="H124" s="223">
        <v>4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143</v>
      </c>
      <c r="AT124" s="230" t="s">
        <v>139</v>
      </c>
      <c r="AU124" s="230" t="s">
        <v>144</v>
      </c>
      <c r="AY124" s="18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143</v>
      </c>
      <c r="BM124" s="230" t="s">
        <v>1516</v>
      </c>
    </row>
    <row r="125" s="13" customFormat="1">
      <c r="A125" s="13"/>
      <c r="B125" s="232"/>
      <c r="C125" s="233"/>
      <c r="D125" s="234" t="s">
        <v>145</v>
      </c>
      <c r="E125" s="235" t="s">
        <v>1</v>
      </c>
      <c r="F125" s="236" t="s">
        <v>1517</v>
      </c>
      <c r="G125" s="233"/>
      <c r="H125" s="237">
        <v>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145</v>
      </c>
      <c r="AU125" s="243" t="s">
        <v>144</v>
      </c>
      <c r="AV125" s="13" t="s">
        <v>83</v>
      </c>
      <c r="AW125" s="13" t="s">
        <v>30</v>
      </c>
      <c r="AX125" s="13" t="s">
        <v>73</v>
      </c>
      <c r="AY125" s="243" t="s">
        <v>134</v>
      </c>
    </row>
    <row r="126" s="14" customFormat="1">
      <c r="A126" s="14"/>
      <c r="B126" s="244"/>
      <c r="C126" s="245"/>
      <c r="D126" s="234" t="s">
        <v>145</v>
      </c>
      <c r="E126" s="246" t="s">
        <v>1</v>
      </c>
      <c r="F126" s="247" t="s">
        <v>147</v>
      </c>
      <c r="G126" s="245"/>
      <c r="H126" s="248">
        <v>4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145</v>
      </c>
      <c r="AU126" s="254" t="s">
        <v>144</v>
      </c>
      <c r="AV126" s="14" t="s">
        <v>143</v>
      </c>
      <c r="AW126" s="14" t="s">
        <v>30</v>
      </c>
      <c r="AX126" s="14" t="s">
        <v>81</v>
      </c>
      <c r="AY126" s="254" t="s">
        <v>134</v>
      </c>
    </row>
    <row r="127" s="2" customFormat="1" ht="16.5" customHeight="1">
      <c r="A127" s="39"/>
      <c r="B127" s="40"/>
      <c r="C127" s="219" t="s">
        <v>83</v>
      </c>
      <c r="D127" s="219" t="s">
        <v>139</v>
      </c>
      <c r="E127" s="220" t="s">
        <v>1518</v>
      </c>
      <c r="F127" s="221" t="s">
        <v>1519</v>
      </c>
      <c r="G127" s="222" t="s">
        <v>150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143</v>
      </c>
      <c r="AT127" s="230" t="s">
        <v>139</v>
      </c>
      <c r="AU127" s="230" t="s">
        <v>144</v>
      </c>
      <c r="AY127" s="18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143</v>
      </c>
      <c r="BM127" s="230" t="s">
        <v>1520</v>
      </c>
    </row>
    <row r="128" s="13" customFormat="1">
      <c r="A128" s="13"/>
      <c r="B128" s="232"/>
      <c r="C128" s="233"/>
      <c r="D128" s="234" t="s">
        <v>145</v>
      </c>
      <c r="E128" s="235" t="s">
        <v>1</v>
      </c>
      <c r="F128" s="236" t="s">
        <v>168</v>
      </c>
      <c r="G128" s="233"/>
      <c r="H128" s="237">
        <v>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145</v>
      </c>
      <c r="AU128" s="243" t="s">
        <v>144</v>
      </c>
      <c r="AV128" s="13" t="s">
        <v>83</v>
      </c>
      <c r="AW128" s="13" t="s">
        <v>30</v>
      </c>
      <c r="AX128" s="13" t="s">
        <v>73</v>
      </c>
      <c r="AY128" s="243" t="s">
        <v>134</v>
      </c>
    </row>
    <row r="129" s="13" customFormat="1">
      <c r="A129" s="13"/>
      <c r="B129" s="232"/>
      <c r="C129" s="233"/>
      <c r="D129" s="234" t="s">
        <v>145</v>
      </c>
      <c r="E129" s="235" t="s">
        <v>1</v>
      </c>
      <c r="F129" s="236" t="s">
        <v>436</v>
      </c>
      <c r="G129" s="233"/>
      <c r="H129" s="237">
        <v>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145</v>
      </c>
      <c r="AU129" s="243" t="s">
        <v>144</v>
      </c>
      <c r="AV129" s="13" t="s">
        <v>83</v>
      </c>
      <c r="AW129" s="13" t="s">
        <v>30</v>
      </c>
      <c r="AX129" s="13" t="s">
        <v>73</v>
      </c>
      <c r="AY129" s="243" t="s">
        <v>134</v>
      </c>
    </row>
    <row r="130" s="14" customFormat="1">
      <c r="A130" s="14"/>
      <c r="B130" s="244"/>
      <c r="C130" s="245"/>
      <c r="D130" s="234" t="s">
        <v>145</v>
      </c>
      <c r="E130" s="246" t="s">
        <v>1</v>
      </c>
      <c r="F130" s="247" t="s">
        <v>147</v>
      </c>
      <c r="G130" s="245"/>
      <c r="H130" s="248">
        <v>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145</v>
      </c>
      <c r="AU130" s="254" t="s">
        <v>144</v>
      </c>
      <c r="AV130" s="14" t="s">
        <v>143</v>
      </c>
      <c r="AW130" s="14" t="s">
        <v>30</v>
      </c>
      <c r="AX130" s="14" t="s">
        <v>81</v>
      </c>
      <c r="AY130" s="254" t="s">
        <v>134</v>
      </c>
    </row>
    <row r="131" s="12" customFormat="1" ht="20.88" customHeight="1">
      <c r="A131" s="12"/>
      <c r="B131" s="203"/>
      <c r="C131" s="204"/>
      <c r="D131" s="205" t="s">
        <v>72</v>
      </c>
      <c r="E131" s="217" t="s">
        <v>163</v>
      </c>
      <c r="F131" s="217" t="s">
        <v>164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83</v>
      </c>
      <c r="AY131" s="214" t="s">
        <v>134</v>
      </c>
      <c r="BK131" s="216">
        <f>SUM(BK132:BK135)</f>
        <v>0</v>
      </c>
    </row>
    <row r="132" s="2" customFormat="1" ht="21.75" customHeight="1">
      <c r="A132" s="39"/>
      <c r="B132" s="40"/>
      <c r="C132" s="219" t="s">
        <v>144</v>
      </c>
      <c r="D132" s="219" t="s">
        <v>139</v>
      </c>
      <c r="E132" s="220" t="s">
        <v>165</v>
      </c>
      <c r="F132" s="221" t="s">
        <v>166</v>
      </c>
      <c r="G132" s="222" t="s">
        <v>150</v>
      </c>
      <c r="H132" s="223">
        <v>2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143</v>
      </c>
      <c r="AT132" s="230" t="s">
        <v>139</v>
      </c>
      <c r="AU132" s="230" t="s">
        <v>144</v>
      </c>
      <c r="AY132" s="18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143</v>
      </c>
      <c r="BM132" s="230" t="s">
        <v>1521</v>
      </c>
    </row>
    <row r="133" s="13" customFormat="1">
      <c r="A133" s="13"/>
      <c r="B133" s="232"/>
      <c r="C133" s="233"/>
      <c r="D133" s="234" t="s">
        <v>145</v>
      </c>
      <c r="E133" s="235" t="s">
        <v>1</v>
      </c>
      <c r="F133" s="236" t="s">
        <v>168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145</v>
      </c>
      <c r="AU133" s="243" t="s">
        <v>144</v>
      </c>
      <c r="AV133" s="13" t="s">
        <v>83</v>
      </c>
      <c r="AW133" s="13" t="s">
        <v>30</v>
      </c>
      <c r="AX133" s="13" t="s">
        <v>73</v>
      </c>
      <c r="AY133" s="243" t="s">
        <v>134</v>
      </c>
    </row>
    <row r="134" s="13" customFormat="1">
      <c r="A134" s="13"/>
      <c r="B134" s="232"/>
      <c r="C134" s="233"/>
      <c r="D134" s="234" t="s">
        <v>145</v>
      </c>
      <c r="E134" s="235" t="s">
        <v>1</v>
      </c>
      <c r="F134" s="236" t="s">
        <v>436</v>
      </c>
      <c r="G134" s="233"/>
      <c r="H134" s="237">
        <v>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145</v>
      </c>
      <c r="AU134" s="243" t="s">
        <v>144</v>
      </c>
      <c r="AV134" s="13" t="s">
        <v>83</v>
      </c>
      <c r="AW134" s="13" t="s">
        <v>30</v>
      </c>
      <c r="AX134" s="13" t="s">
        <v>73</v>
      </c>
      <c r="AY134" s="243" t="s">
        <v>134</v>
      </c>
    </row>
    <row r="135" s="14" customFormat="1">
      <c r="A135" s="14"/>
      <c r="B135" s="244"/>
      <c r="C135" s="245"/>
      <c r="D135" s="234" t="s">
        <v>145</v>
      </c>
      <c r="E135" s="246" t="s">
        <v>1</v>
      </c>
      <c r="F135" s="247" t="s">
        <v>147</v>
      </c>
      <c r="G135" s="245"/>
      <c r="H135" s="248">
        <v>2</v>
      </c>
      <c r="I135" s="249"/>
      <c r="J135" s="245"/>
      <c r="K135" s="245"/>
      <c r="L135" s="250"/>
      <c r="M135" s="291"/>
      <c r="N135" s="292"/>
      <c r="O135" s="292"/>
      <c r="P135" s="292"/>
      <c r="Q135" s="292"/>
      <c r="R135" s="292"/>
      <c r="S135" s="292"/>
      <c r="T135" s="29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145</v>
      </c>
      <c r="AU135" s="254" t="s">
        <v>144</v>
      </c>
      <c r="AV135" s="14" t="s">
        <v>143</v>
      </c>
      <c r="AW135" s="14" t="s">
        <v>30</v>
      </c>
      <c r="AX135" s="14" t="s">
        <v>81</v>
      </c>
      <c r="AY135" s="254" t="s">
        <v>134</v>
      </c>
    </row>
    <row r="136" s="2" customFormat="1" ht="6.96" customHeight="1">
      <c r="A136" s="39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yJ8kKDepkYlpsnKeRFOsGgfwWf6zZogyHp4O4xfXu+Y9ytcU+33azjDSWsldM4D48HPU0HqEFOUO6uetoLRyHg==" hashValue="fLbRvs/zagGfXTh54QfSraVsOi8oCH/4/FfK4P+Y0NuCDkrhKH1ouxh33uj1B7cJlo5Bk6iUIAnamLA5AecpAQ==" algorithmName="SHA-512" password="CC35"/>
  <autoFilter ref="C119:K13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ROUND((SUM(BE126:BE290)),  2)</f>
        <v>0</v>
      </c>
      <c r="G33" s="39"/>
      <c r="H33" s="39"/>
      <c r="I33" s="156">
        <v>0.20999999999999999</v>
      </c>
      <c r="J33" s="155">
        <f>ROUND(((SUM(BE126:BE290))*I33),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ROUND((SUM(BF126:BF290)),  2)</f>
        <v>0</v>
      </c>
      <c r="G34" s="39"/>
      <c r="H34" s="39"/>
      <c r="I34" s="156">
        <v>0.12</v>
      </c>
      <c r="J34" s="155">
        <f>ROUND(((SUM(BF126:BF290))*I34),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ROUND((SUM(BG126:BG290)),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ROUND((SUM(BH126:BH290)),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ROUND((SUM(BI126:BI290)),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652 - Trol. trať Legionářů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1523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111</v>
      </c>
      <c r="E100" s="189"/>
      <c r="F100" s="189"/>
      <c r="G100" s="189"/>
      <c r="H100" s="189"/>
      <c r="I100" s="189"/>
      <c r="J100" s="190">
        <f>J143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112</v>
      </c>
      <c r="E101" s="189"/>
      <c r="F101" s="189"/>
      <c r="G101" s="189"/>
      <c r="H101" s="189"/>
      <c r="I101" s="189"/>
      <c r="J101" s="190">
        <f>J148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6"/>
      <c r="C102" s="187"/>
      <c r="D102" s="188" t="s">
        <v>113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4.88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J155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86"/>
      <c r="C104" s="187"/>
      <c r="D104" s="188" t="s">
        <v>418</v>
      </c>
      <c r="E104" s="189"/>
      <c r="F104" s="189"/>
      <c r="G104" s="189"/>
      <c r="H104" s="189"/>
      <c r="I104" s="189"/>
      <c r="J104" s="190">
        <f>J245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115</v>
      </c>
      <c r="E105" s="189"/>
      <c r="F105" s="189"/>
      <c r="G105" s="189"/>
      <c r="H105" s="189"/>
      <c r="I105" s="189"/>
      <c r="J105" s="190">
        <f>J261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4.88" customHeight="1">
      <c r="A106" s="10"/>
      <c r="B106" s="186"/>
      <c r="C106" s="187"/>
      <c r="D106" s="188" t="s">
        <v>116</v>
      </c>
      <c r="E106" s="189"/>
      <c r="F106" s="189"/>
      <c r="G106" s="189"/>
      <c r="H106" s="189"/>
      <c r="I106" s="189"/>
      <c r="J106" s="190">
        <f>J262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/>
    <row r="110" hidden="1"/>
    <row r="111" hidden="1"/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Jihlava, TBUS Legionářů-etapizace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652 - Trol. trať Legionářů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6.3.2025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120</v>
      </c>
      <c r="D125" s="195" t="s">
        <v>58</v>
      </c>
      <c r="E125" s="195" t="s">
        <v>54</v>
      </c>
      <c r="F125" s="195" t="s">
        <v>55</v>
      </c>
      <c r="G125" s="195" t="s">
        <v>121</v>
      </c>
      <c r="H125" s="195" t="s">
        <v>122</v>
      </c>
      <c r="I125" s="195" t="s">
        <v>123</v>
      </c>
      <c r="J125" s="195" t="s">
        <v>104</v>
      </c>
      <c r="K125" s="196" t="s">
        <v>124</v>
      </c>
      <c r="L125" s="197"/>
      <c r="M125" s="101" t="s">
        <v>1</v>
      </c>
      <c r="N125" s="102" t="s">
        <v>37</v>
      </c>
      <c r="O125" s="102" t="s">
        <v>125</v>
      </c>
      <c r="P125" s="102" t="s">
        <v>126</v>
      </c>
      <c r="Q125" s="102" t="s">
        <v>127</v>
      </c>
      <c r="R125" s="102" t="s">
        <v>128</v>
      </c>
      <c r="S125" s="102" t="s">
        <v>129</v>
      </c>
      <c r="T125" s="103" t="s">
        <v>130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131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</f>
        <v>0</v>
      </c>
      <c r="Q126" s="105"/>
      <c r="R126" s="200">
        <f>R127</f>
        <v>0</v>
      </c>
      <c r="S126" s="105"/>
      <c r="T126" s="201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106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132</v>
      </c>
      <c r="F127" s="206" t="s">
        <v>132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P128+P148+P261</f>
        <v>0</v>
      </c>
      <c r="Q127" s="211"/>
      <c r="R127" s="212">
        <f>R128+R148+R261</f>
        <v>0</v>
      </c>
      <c r="S127" s="211"/>
      <c r="T127" s="213">
        <f>T128+T148+T261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81</v>
      </c>
      <c r="AT127" s="215" t="s">
        <v>72</v>
      </c>
      <c r="AU127" s="215" t="s">
        <v>73</v>
      </c>
      <c r="AY127" s="214" t="s">
        <v>134</v>
      </c>
      <c r="BK127" s="216">
        <f>BK128+BK148+BK261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135</v>
      </c>
      <c r="F128" s="217" t="s">
        <v>136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P129+P143</f>
        <v>0</v>
      </c>
      <c r="Q128" s="211"/>
      <c r="R128" s="212">
        <f>R129+R143</f>
        <v>0</v>
      </c>
      <c r="S128" s="211"/>
      <c r="T128" s="213">
        <f>T129+T143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81</v>
      </c>
      <c r="AT128" s="215" t="s">
        <v>72</v>
      </c>
      <c r="AU128" s="215" t="s">
        <v>81</v>
      </c>
      <c r="AY128" s="214" t="s">
        <v>134</v>
      </c>
      <c r="BK128" s="216">
        <f>BK129+BK143</f>
        <v>0</v>
      </c>
    </row>
    <row r="129" s="12" customFormat="1" ht="20.88" customHeight="1">
      <c r="A129" s="12"/>
      <c r="B129" s="203"/>
      <c r="C129" s="204"/>
      <c r="D129" s="205" t="s">
        <v>72</v>
      </c>
      <c r="E129" s="217" t="s">
        <v>137</v>
      </c>
      <c r="F129" s="217" t="s">
        <v>138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SUM(P130:P142)</f>
        <v>0</v>
      </c>
      <c r="Q129" s="211"/>
      <c r="R129" s="212">
        <f>SUM(R130:R142)</f>
        <v>0</v>
      </c>
      <c r="S129" s="211"/>
      <c r="T129" s="213">
        <f>SUM(T130:T142)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81</v>
      </c>
      <c r="AT129" s="215" t="s">
        <v>72</v>
      </c>
      <c r="AU129" s="215" t="s">
        <v>83</v>
      </c>
      <c r="AY129" s="214" t="s">
        <v>134</v>
      </c>
      <c r="BK129" s="216">
        <f>SUM(BK130:BK142)</f>
        <v>0</v>
      </c>
    </row>
    <row r="130" s="2" customFormat="1" ht="16.5" customHeight="1">
      <c r="A130" s="39"/>
      <c r="B130" s="40"/>
      <c r="C130" s="219" t="s">
        <v>81</v>
      </c>
      <c r="D130" s="219" t="s">
        <v>139</v>
      </c>
      <c r="E130" s="220" t="s">
        <v>140</v>
      </c>
      <c r="F130" s="221" t="s">
        <v>141</v>
      </c>
      <c r="G130" s="222" t="s">
        <v>142</v>
      </c>
      <c r="H130" s="223">
        <v>124.95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38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143</v>
      </c>
      <c r="AT130" s="230" t="s">
        <v>139</v>
      </c>
      <c r="AU130" s="230" t="s">
        <v>144</v>
      </c>
      <c r="AY130" s="18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143</v>
      </c>
      <c r="BM130" s="230" t="s">
        <v>83</v>
      </c>
    </row>
    <row r="131" s="13" customFormat="1">
      <c r="A131" s="13"/>
      <c r="B131" s="232"/>
      <c r="C131" s="233"/>
      <c r="D131" s="234" t="s">
        <v>145</v>
      </c>
      <c r="E131" s="235" t="s">
        <v>1</v>
      </c>
      <c r="F131" s="236" t="s">
        <v>1524</v>
      </c>
      <c r="G131" s="233"/>
      <c r="H131" s="237">
        <v>124.95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145</v>
      </c>
      <c r="AU131" s="243" t="s">
        <v>144</v>
      </c>
      <c r="AV131" s="13" t="s">
        <v>83</v>
      </c>
      <c r="AW131" s="13" t="s">
        <v>30</v>
      </c>
      <c r="AX131" s="13" t="s">
        <v>73</v>
      </c>
      <c r="AY131" s="243" t="s">
        <v>134</v>
      </c>
    </row>
    <row r="132" s="14" customFormat="1">
      <c r="A132" s="14"/>
      <c r="B132" s="244"/>
      <c r="C132" s="245"/>
      <c r="D132" s="234" t="s">
        <v>145</v>
      </c>
      <c r="E132" s="246" t="s">
        <v>1</v>
      </c>
      <c r="F132" s="247" t="s">
        <v>147</v>
      </c>
      <c r="G132" s="245"/>
      <c r="H132" s="248">
        <v>124.95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145</v>
      </c>
      <c r="AU132" s="254" t="s">
        <v>144</v>
      </c>
      <c r="AV132" s="14" t="s">
        <v>143</v>
      </c>
      <c r="AW132" s="14" t="s">
        <v>30</v>
      </c>
      <c r="AX132" s="14" t="s">
        <v>81</v>
      </c>
      <c r="AY132" s="254" t="s">
        <v>134</v>
      </c>
    </row>
    <row r="133" s="2" customFormat="1" ht="16.5" customHeight="1">
      <c r="A133" s="39"/>
      <c r="B133" s="40"/>
      <c r="C133" s="219" t="s">
        <v>83</v>
      </c>
      <c r="D133" s="219" t="s">
        <v>139</v>
      </c>
      <c r="E133" s="220" t="s">
        <v>148</v>
      </c>
      <c r="F133" s="221" t="s">
        <v>149</v>
      </c>
      <c r="G133" s="222" t="s">
        <v>150</v>
      </c>
      <c r="H133" s="223">
        <v>5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38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143</v>
      </c>
      <c r="AT133" s="230" t="s">
        <v>139</v>
      </c>
      <c r="AU133" s="230" t="s">
        <v>144</v>
      </c>
      <c r="AY133" s="18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143</v>
      </c>
      <c r="BM133" s="230" t="s">
        <v>143</v>
      </c>
    </row>
    <row r="134" s="2" customFormat="1" ht="16.5" customHeight="1">
      <c r="A134" s="39"/>
      <c r="B134" s="40"/>
      <c r="C134" s="219" t="s">
        <v>144</v>
      </c>
      <c r="D134" s="219" t="s">
        <v>139</v>
      </c>
      <c r="E134" s="220" t="s">
        <v>151</v>
      </c>
      <c r="F134" s="221" t="s">
        <v>152</v>
      </c>
      <c r="G134" s="222" t="s">
        <v>150</v>
      </c>
      <c r="H134" s="223">
        <v>24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143</v>
      </c>
      <c r="AT134" s="230" t="s">
        <v>139</v>
      </c>
      <c r="AU134" s="230" t="s">
        <v>144</v>
      </c>
      <c r="AY134" s="18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143</v>
      </c>
      <c r="BM134" s="230" t="s">
        <v>153</v>
      </c>
    </row>
    <row r="135" s="13" customFormat="1">
      <c r="A135" s="13"/>
      <c r="B135" s="232"/>
      <c r="C135" s="233"/>
      <c r="D135" s="234" t="s">
        <v>145</v>
      </c>
      <c r="E135" s="235" t="s">
        <v>1</v>
      </c>
      <c r="F135" s="236" t="s">
        <v>1525</v>
      </c>
      <c r="G135" s="233"/>
      <c r="H135" s="237">
        <v>23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145</v>
      </c>
      <c r="AU135" s="243" t="s">
        <v>144</v>
      </c>
      <c r="AV135" s="13" t="s">
        <v>83</v>
      </c>
      <c r="AW135" s="13" t="s">
        <v>30</v>
      </c>
      <c r="AX135" s="13" t="s">
        <v>73</v>
      </c>
      <c r="AY135" s="243" t="s">
        <v>134</v>
      </c>
    </row>
    <row r="136" s="13" customFormat="1">
      <c r="A136" s="13"/>
      <c r="B136" s="232"/>
      <c r="C136" s="233"/>
      <c r="D136" s="234" t="s">
        <v>145</v>
      </c>
      <c r="E136" s="235" t="s">
        <v>1</v>
      </c>
      <c r="F136" s="236" t="s">
        <v>427</v>
      </c>
      <c r="G136" s="233"/>
      <c r="H136" s="237">
        <v>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145</v>
      </c>
      <c r="AU136" s="243" t="s">
        <v>144</v>
      </c>
      <c r="AV136" s="13" t="s">
        <v>83</v>
      </c>
      <c r="AW136" s="13" t="s">
        <v>30</v>
      </c>
      <c r="AX136" s="13" t="s">
        <v>73</v>
      </c>
      <c r="AY136" s="243" t="s">
        <v>134</v>
      </c>
    </row>
    <row r="137" s="14" customFormat="1">
      <c r="A137" s="14"/>
      <c r="B137" s="244"/>
      <c r="C137" s="245"/>
      <c r="D137" s="234" t="s">
        <v>145</v>
      </c>
      <c r="E137" s="246" t="s">
        <v>1</v>
      </c>
      <c r="F137" s="247" t="s">
        <v>147</v>
      </c>
      <c r="G137" s="245"/>
      <c r="H137" s="248">
        <v>24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145</v>
      </c>
      <c r="AU137" s="254" t="s">
        <v>144</v>
      </c>
      <c r="AV137" s="14" t="s">
        <v>143</v>
      </c>
      <c r="AW137" s="14" t="s">
        <v>30</v>
      </c>
      <c r="AX137" s="14" t="s">
        <v>81</v>
      </c>
      <c r="AY137" s="254" t="s">
        <v>134</v>
      </c>
    </row>
    <row r="138" s="2" customFormat="1" ht="16.5" customHeight="1">
      <c r="A138" s="39"/>
      <c r="B138" s="40"/>
      <c r="C138" s="219" t="s">
        <v>143</v>
      </c>
      <c r="D138" s="219" t="s">
        <v>139</v>
      </c>
      <c r="E138" s="220" t="s">
        <v>428</v>
      </c>
      <c r="F138" s="221" t="s">
        <v>429</v>
      </c>
      <c r="G138" s="222" t="s">
        <v>150</v>
      </c>
      <c r="H138" s="223">
        <v>2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143</v>
      </c>
      <c r="AT138" s="230" t="s">
        <v>139</v>
      </c>
      <c r="AU138" s="230" t="s">
        <v>144</v>
      </c>
      <c r="AY138" s="18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143</v>
      </c>
      <c r="BM138" s="230" t="s">
        <v>194</v>
      </c>
    </row>
    <row r="139" s="2" customFormat="1" ht="16.5" customHeight="1">
      <c r="A139" s="39"/>
      <c r="B139" s="40"/>
      <c r="C139" s="219" t="s">
        <v>158</v>
      </c>
      <c r="D139" s="219" t="s">
        <v>139</v>
      </c>
      <c r="E139" s="220" t="s">
        <v>156</v>
      </c>
      <c r="F139" s="221" t="s">
        <v>157</v>
      </c>
      <c r="G139" s="222" t="s">
        <v>150</v>
      </c>
      <c r="H139" s="223">
        <v>10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38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143</v>
      </c>
      <c r="AT139" s="230" t="s">
        <v>139</v>
      </c>
      <c r="AU139" s="230" t="s">
        <v>144</v>
      </c>
      <c r="AY139" s="18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81</v>
      </c>
      <c r="BK139" s="231">
        <f>ROUND(I139*H139,2)</f>
        <v>0</v>
      </c>
      <c r="BL139" s="18" t="s">
        <v>143</v>
      </c>
      <c r="BM139" s="230" t="s">
        <v>8</v>
      </c>
    </row>
    <row r="140" s="2" customFormat="1" ht="16.5" customHeight="1">
      <c r="A140" s="39"/>
      <c r="B140" s="40"/>
      <c r="C140" s="219" t="s">
        <v>153</v>
      </c>
      <c r="D140" s="219" t="s">
        <v>139</v>
      </c>
      <c r="E140" s="220" t="s">
        <v>159</v>
      </c>
      <c r="F140" s="221" t="s">
        <v>160</v>
      </c>
      <c r="G140" s="222" t="s">
        <v>142</v>
      </c>
      <c r="H140" s="223">
        <v>357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143</v>
      </c>
      <c r="AT140" s="230" t="s">
        <v>139</v>
      </c>
      <c r="AU140" s="230" t="s">
        <v>144</v>
      </c>
      <c r="AY140" s="18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143</v>
      </c>
      <c r="BM140" s="230" t="s">
        <v>213</v>
      </c>
    </row>
    <row r="141" s="13" customFormat="1">
      <c r="A141" s="13"/>
      <c r="B141" s="232"/>
      <c r="C141" s="233"/>
      <c r="D141" s="234" t="s">
        <v>145</v>
      </c>
      <c r="E141" s="235" t="s">
        <v>1</v>
      </c>
      <c r="F141" s="236" t="s">
        <v>1526</v>
      </c>
      <c r="G141" s="233"/>
      <c r="H141" s="237">
        <v>357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145</v>
      </c>
      <c r="AU141" s="243" t="s">
        <v>144</v>
      </c>
      <c r="AV141" s="13" t="s">
        <v>83</v>
      </c>
      <c r="AW141" s="13" t="s">
        <v>30</v>
      </c>
      <c r="AX141" s="13" t="s">
        <v>73</v>
      </c>
      <c r="AY141" s="243" t="s">
        <v>134</v>
      </c>
    </row>
    <row r="142" s="14" customFormat="1">
      <c r="A142" s="14"/>
      <c r="B142" s="244"/>
      <c r="C142" s="245"/>
      <c r="D142" s="234" t="s">
        <v>145</v>
      </c>
      <c r="E142" s="246" t="s">
        <v>1</v>
      </c>
      <c r="F142" s="247" t="s">
        <v>147</v>
      </c>
      <c r="G142" s="245"/>
      <c r="H142" s="248">
        <v>357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145</v>
      </c>
      <c r="AU142" s="254" t="s">
        <v>144</v>
      </c>
      <c r="AV142" s="14" t="s">
        <v>143</v>
      </c>
      <c r="AW142" s="14" t="s">
        <v>30</v>
      </c>
      <c r="AX142" s="14" t="s">
        <v>81</v>
      </c>
      <c r="AY142" s="254" t="s">
        <v>134</v>
      </c>
    </row>
    <row r="143" s="12" customFormat="1" ht="20.88" customHeight="1">
      <c r="A143" s="12"/>
      <c r="B143" s="203"/>
      <c r="C143" s="204"/>
      <c r="D143" s="205" t="s">
        <v>72</v>
      </c>
      <c r="E143" s="217" t="s">
        <v>169</v>
      </c>
      <c r="F143" s="217" t="s">
        <v>170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SUM(P144:P147)</f>
        <v>0</v>
      </c>
      <c r="Q143" s="211"/>
      <c r="R143" s="212">
        <f>SUM(R144:R147)</f>
        <v>0</v>
      </c>
      <c r="S143" s="211"/>
      <c r="T143" s="21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81</v>
      </c>
      <c r="AT143" s="215" t="s">
        <v>72</v>
      </c>
      <c r="AU143" s="215" t="s">
        <v>83</v>
      </c>
      <c r="AY143" s="214" t="s">
        <v>134</v>
      </c>
      <c r="BK143" s="216">
        <f>SUM(BK144:BK147)</f>
        <v>0</v>
      </c>
    </row>
    <row r="144" s="2" customFormat="1" ht="16.5" customHeight="1">
      <c r="A144" s="39"/>
      <c r="B144" s="40"/>
      <c r="C144" s="219" t="s">
        <v>171</v>
      </c>
      <c r="D144" s="219" t="s">
        <v>139</v>
      </c>
      <c r="E144" s="220" t="s">
        <v>1527</v>
      </c>
      <c r="F144" s="221" t="s">
        <v>1528</v>
      </c>
      <c r="G144" s="222" t="s">
        <v>150</v>
      </c>
      <c r="H144" s="223">
        <v>4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38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143</v>
      </c>
      <c r="AT144" s="230" t="s">
        <v>139</v>
      </c>
      <c r="AU144" s="230" t="s">
        <v>144</v>
      </c>
      <c r="AY144" s="18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143</v>
      </c>
      <c r="BM144" s="230" t="s">
        <v>1529</v>
      </c>
    </row>
    <row r="145" s="13" customFormat="1">
      <c r="A145" s="13"/>
      <c r="B145" s="232"/>
      <c r="C145" s="233"/>
      <c r="D145" s="234" t="s">
        <v>145</v>
      </c>
      <c r="E145" s="235" t="s">
        <v>1</v>
      </c>
      <c r="F145" s="236" t="s">
        <v>1530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145</v>
      </c>
      <c r="AU145" s="243" t="s">
        <v>144</v>
      </c>
      <c r="AV145" s="13" t="s">
        <v>83</v>
      </c>
      <c r="AW145" s="13" t="s">
        <v>30</v>
      </c>
      <c r="AX145" s="13" t="s">
        <v>73</v>
      </c>
      <c r="AY145" s="243" t="s">
        <v>134</v>
      </c>
    </row>
    <row r="146" s="13" customFormat="1">
      <c r="A146" s="13"/>
      <c r="B146" s="232"/>
      <c r="C146" s="233"/>
      <c r="D146" s="234" t="s">
        <v>145</v>
      </c>
      <c r="E146" s="235" t="s">
        <v>1</v>
      </c>
      <c r="F146" s="236" t="s">
        <v>437</v>
      </c>
      <c r="G146" s="233"/>
      <c r="H146" s="237">
        <v>3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145</v>
      </c>
      <c r="AU146" s="243" t="s">
        <v>144</v>
      </c>
      <c r="AV146" s="13" t="s">
        <v>83</v>
      </c>
      <c r="AW146" s="13" t="s">
        <v>30</v>
      </c>
      <c r="AX146" s="13" t="s">
        <v>73</v>
      </c>
      <c r="AY146" s="243" t="s">
        <v>134</v>
      </c>
    </row>
    <row r="147" s="14" customFormat="1">
      <c r="A147" s="14"/>
      <c r="B147" s="244"/>
      <c r="C147" s="245"/>
      <c r="D147" s="234" t="s">
        <v>145</v>
      </c>
      <c r="E147" s="246" t="s">
        <v>1</v>
      </c>
      <c r="F147" s="247" t="s">
        <v>147</v>
      </c>
      <c r="G147" s="245"/>
      <c r="H147" s="248">
        <v>4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145</v>
      </c>
      <c r="AU147" s="254" t="s">
        <v>144</v>
      </c>
      <c r="AV147" s="14" t="s">
        <v>143</v>
      </c>
      <c r="AW147" s="14" t="s">
        <v>30</v>
      </c>
      <c r="AX147" s="14" t="s">
        <v>81</v>
      </c>
      <c r="AY147" s="254" t="s">
        <v>134</v>
      </c>
    </row>
    <row r="148" s="12" customFormat="1" ht="22.8" customHeight="1">
      <c r="A148" s="12"/>
      <c r="B148" s="203"/>
      <c r="C148" s="204"/>
      <c r="D148" s="205" t="s">
        <v>72</v>
      </c>
      <c r="E148" s="217" t="s">
        <v>179</v>
      </c>
      <c r="F148" s="217" t="s">
        <v>180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P149+P155+P245</f>
        <v>0</v>
      </c>
      <c r="Q148" s="211"/>
      <c r="R148" s="212">
        <f>R149+R155+R245</f>
        <v>0</v>
      </c>
      <c r="S148" s="211"/>
      <c r="T148" s="213">
        <f>T149+T155+T245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81</v>
      </c>
      <c r="AT148" s="215" t="s">
        <v>72</v>
      </c>
      <c r="AU148" s="215" t="s">
        <v>81</v>
      </c>
      <c r="AY148" s="214" t="s">
        <v>134</v>
      </c>
      <c r="BK148" s="216">
        <f>BK149+BK155+BK245</f>
        <v>0</v>
      </c>
    </row>
    <row r="149" s="12" customFormat="1" ht="20.88" customHeight="1">
      <c r="A149" s="12"/>
      <c r="B149" s="203"/>
      <c r="C149" s="204"/>
      <c r="D149" s="205" t="s">
        <v>72</v>
      </c>
      <c r="E149" s="217" t="s">
        <v>181</v>
      </c>
      <c r="F149" s="217" t="s">
        <v>182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SUM(P150:P154)</f>
        <v>0</v>
      </c>
      <c r="Q149" s="211"/>
      <c r="R149" s="212">
        <f>SUM(R150:R154)</f>
        <v>0</v>
      </c>
      <c r="S149" s="211"/>
      <c r="T149" s="213">
        <f>SUM(T150:T154)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81</v>
      </c>
      <c r="AT149" s="215" t="s">
        <v>72</v>
      </c>
      <c r="AU149" s="215" t="s">
        <v>83</v>
      </c>
      <c r="AY149" s="214" t="s">
        <v>134</v>
      </c>
      <c r="BK149" s="216">
        <f>SUM(BK150:BK154)</f>
        <v>0</v>
      </c>
    </row>
    <row r="150" s="2" customFormat="1" ht="16.5" customHeight="1">
      <c r="A150" s="39"/>
      <c r="B150" s="40"/>
      <c r="C150" s="219" t="s">
        <v>183</v>
      </c>
      <c r="D150" s="219" t="s">
        <v>139</v>
      </c>
      <c r="E150" s="220" t="s">
        <v>184</v>
      </c>
      <c r="F150" s="221" t="s">
        <v>185</v>
      </c>
      <c r="G150" s="222" t="s">
        <v>150</v>
      </c>
      <c r="H150" s="223">
        <v>3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38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143</v>
      </c>
      <c r="AT150" s="230" t="s">
        <v>139</v>
      </c>
      <c r="AU150" s="230" t="s">
        <v>144</v>
      </c>
      <c r="AY150" s="18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81</v>
      </c>
      <c r="BK150" s="231">
        <f>ROUND(I150*H150,2)</f>
        <v>0</v>
      </c>
      <c r="BL150" s="18" t="s">
        <v>143</v>
      </c>
      <c r="BM150" s="230" t="s">
        <v>240</v>
      </c>
    </row>
    <row r="151" s="2" customFormat="1" ht="21.75" customHeight="1">
      <c r="A151" s="39"/>
      <c r="B151" s="40"/>
      <c r="C151" s="255" t="s">
        <v>187</v>
      </c>
      <c r="D151" s="255" t="s">
        <v>188</v>
      </c>
      <c r="E151" s="256" t="s">
        <v>189</v>
      </c>
      <c r="F151" s="257" t="s">
        <v>190</v>
      </c>
      <c r="G151" s="258" t="s">
        <v>150</v>
      </c>
      <c r="H151" s="259">
        <v>3</v>
      </c>
      <c r="I151" s="260"/>
      <c r="J151" s="261">
        <f>ROUND(I151*H151,2)</f>
        <v>0</v>
      </c>
      <c r="K151" s="257" t="s">
        <v>1</v>
      </c>
      <c r="L151" s="262"/>
      <c r="M151" s="263" t="s">
        <v>1</v>
      </c>
      <c r="N151" s="264" t="s">
        <v>38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183</v>
      </c>
      <c r="AT151" s="230" t="s">
        <v>188</v>
      </c>
      <c r="AU151" s="230" t="s">
        <v>144</v>
      </c>
      <c r="AY151" s="18" t="s">
        <v>134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143</v>
      </c>
      <c r="BM151" s="230" t="s">
        <v>176</v>
      </c>
    </row>
    <row r="152" s="2" customFormat="1">
      <c r="A152" s="39"/>
      <c r="B152" s="40"/>
      <c r="C152" s="41"/>
      <c r="D152" s="234" t="s">
        <v>192</v>
      </c>
      <c r="E152" s="41"/>
      <c r="F152" s="265" t="s">
        <v>193</v>
      </c>
      <c r="G152" s="41"/>
      <c r="H152" s="41"/>
      <c r="I152" s="266"/>
      <c r="J152" s="41"/>
      <c r="K152" s="41"/>
      <c r="L152" s="45"/>
      <c r="M152" s="267"/>
      <c r="N152" s="26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192</v>
      </c>
      <c r="AU152" s="18" t="s">
        <v>144</v>
      </c>
    </row>
    <row r="153" s="2" customFormat="1" ht="24.15" customHeight="1">
      <c r="A153" s="39"/>
      <c r="B153" s="40"/>
      <c r="C153" s="219" t="s">
        <v>194</v>
      </c>
      <c r="D153" s="219" t="s">
        <v>139</v>
      </c>
      <c r="E153" s="220" t="s">
        <v>204</v>
      </c>
      <c r="F153" s="221" t="s">
        <v>1531</v>
      </c>
      <c r="G153" s="222" t="s">
        <v>150</v>
      </c>
      <c r="H153" s="223">
        <v>3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38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143</v>
      </c>
      <c r="AT153" s="230" t="s">
        <v>139</v>
      </c>
      <c r="AU153" s="230" t="s">
        <v>144</v>
      </c>
      <c r="AY153" s="18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143</v>
      </c>
      <c r="BM153" s="230" t="s">
        <v>264</v>
      </c>
    </row>
    <row r="154" s="2" customFormat="1" ht="16.5" customHeight="1">
      <c r="A154" s="39"/>
      <c r="B154" s="40"/>
      <c r="C154" s="219" t="s">
        <v>199</v>
      </c>
      <c r="D154" s="219" t="s">
        <v>139</v>
      </c>
      <c r="E154" s="220" t="s">
        <v>208</v>
      </c>
      <c r="F154" s="221" t="s">
        <v>209</v>
      </c>
      <c r="G154" s="222" t="s">
        <v>150</v>
      </c>
      <c r="H154" s="223">
        <v>3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38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143</v>
      </c>
      <c r="AT154" s="230" t="s">
        <v>139</v>
      </c>
      <c r="AU154" s="230" t="s">
        <v>144</v>
      </c>
      <c r="AY154" s="18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143</v>
      </c>
      <c r="BM154" s="230" t="s">
        <v>276</v>
      </c>
    </row>
    <row r="155" s="12" customFormat="1" ht="20.88" customHeight="1">
      <c r="A155" s="12"/>
      <c r="B155" s="203"/>
      <c r="C155" s="204"/>
      <c r="D155" s="205" t="s">
        <v>72</v>
      </c>
      <c r="E155" s="217" t="s">
        <v>211</v>
      </c>
      <c r="F155" s="217" t="s">
        <v>212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SUM(P156:P244)</f>
        <v>0</v>
      </c>
      <c r="Q155" s="211"/>
      <c r="R155" s="212">
        <f>SUM(R156:R244)</f>
        <v>0</v>
      </c>
      <c r="S155" s="211"/>
      <c r="T155" s="213">
        <f>SUM(T156:T244)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144</v>
      </c>
      <c r="AT155" s="215" t="s">
        <v>72</v>
      </c>
      <c r="AU155" s="215" t="s">
        <v>83</v>
      </c>
      <c r="AY155" s="214" t="s">
        <v>134</v>
      </c>
      <c r="BK155" s="216">
        <f>SUM(BK156:BK244)</f>
        <v>0</v>
      </c>
    </row>
    <row r="156" s="2" customFormat="1" ht="21.75" customHeight="1">
      <c r="A156" s="39"/>
      <c r="B156" s="40"/>
      <c r="C156" s="219" t="s">
        <v>8</v>
      </c>
      <c r="D156" s="219" t="s">
        <v>139</v>
      </c>
      <c r="E156" s="220" t="s">
        <v>214</v>
      </c>
      <c r="F156" s="221" t="s">
        <v>215</v>
      </c>
      <c r="G156" s="222" t="s">
        <v>216</v>
      </c>
      <c r="H156" s="223">
        <v>0.027</v>
      </c>
      <c r="I156" s="224"/>
      <c r="J156" s="225">
        <f>ROUND(I156*H156,2)</f>
        <v>0</v>
      </c>
      <c r="K156" s="221" t="s">
        <v>217</v>
      </c>
      <c r="L156" s="45"/>
      <c r="M156" s="226" t="s">
        <v>1</v>
      </c>
      <c r="N156" s="227" t="s">
        <v>38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202</v>
      </c>
      <c r="AT156" s="230" t="s">
        <v>139</v>
      </c>
      <c r="AU156" s="230" t="s">
        <v>144</v>
      </c>
      <c r="AY156" s="18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202</v>
      </c>
      <c r="BM156" s="230" t="s">
        <v>288</v>
      </c>
    </row>
    <row r="157" s="13" customFormat="1">
      <c r="A157" s="13"/>
      <c r="B157" s="232"/>
      <c r="C157" s="233"/>
      <c r="D157" s="234" t="s">
        <v>145</v>
      </c>
      <c r="E157" s="235" t="s">
        <v>1</v>
      </c>
      <c r="F157" s="236" t="s">
        <v>219</v>
      </c>
      <c r="G157" s="233"/>
      <c r="H157" s="237">
        <v>0.027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145</v>
      </c>
      <c r="AU157" s="243" t="s">
        <v>144</v>
      </c>
      <c r="AV157" s="13" t="s">
        <v>83</v>
      </c>
      <c r="AW157" s="13" t="s">
        <v>30</v>
      </c>
      <c r="AX157" s="13" t="s">
        <v>73</v>
      </c>
      <c r="AY157" s="243" t="s">
        <v>134</v>
      </c>
    </row>
    <row r="158" s="14" customFormat="1">
      <c r="A158" s="14"/>
      <c r="B158" s="244"/>
      <c r="C158" s="245"/>
      <c r="D158" s="234" t="s">
        <v>145</v>
      </c>
      <c r="E158" s="246" t="s">
        <v>1</v>
      </c>
      <c r="F158" s="247" t="s">
        <v>147</v>
      </c>
      <c r="G158" s="245"/>
      <c r="H158" s="248">
        <v>0.027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145</v>
      </c>
      <c r="AU158" s="254" t="s">
        <v>144</v>
      </c>
      <c r="AV158" s="14" t="s">
        <v>143</v>
      </c>
      <c r="AW158" s="14" t="s">
        <v>30</v>
      </c>
      <c r="AX158" s="14" t="s">
        <v>81</v>
      </c>
      <c r="AY158" s="254" t="s">
        <v>134</v>
      </c>
    </row>
    <row r="159" s="2" customFormat="1" ht="24.15" customHeight="1">
      <c r="A159" s="39"/>
      <c r="B159" s="40"/>
      <c r="C159" s="219" t="s">
        <v>207</v>
      </c>
      <c r="D159" s="219" t="s">
        <v>139</v>
      </c>
      <c r="E159" s="220" t="s">
        <v>221</v>
      </c>
      <c r="F159" s="221" t="s">
        <v>222</v>
      </c>
      <c r="G159" s="222" t="s">
        <v>142</v>
      </c>
      <c r="H159" s="223">
        <v>9</v>
      </c>
      <c r="I159" s="224"/>
      <c r="J159" s="225">
        <f>ROUND(I159*H159,2)</f>
        <v>0</v>
      </c>
      <c r="K159" s="221" t="s">
        <v>223</v>
      </c>
      <c r="L159" s="45"/>
      <c r="M159" s="226" t="s">
        <v>1</v>
      </c>
      <c r="N159" s="227" t="s">
        <v>38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202</v>
      </c>
      <c r="AT159" s="230" t="s">
        <v>139</v>
      </c>
      <c r="AU159" s="230" t="s">
        <v>144</v>
      </c>
      <c r="AY159" s="18" t="s">
        <v>134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81</v>
      </c>
      <c r="BK159" s="231">
        <f>ROUND(I159*H159,2)</f>
        <v>0</v>
      </c>
      <c r="BL159" s="18" t="s">
        <v>202</v>
      </c>
      <c r="BM159" s="230" t="s">
        <v>298</v>
      </c>
    </row>
    <row r="160" s="13" customFormat="1">
      <c r="A160" s="13"/>
      <c r="B160" s="232"/>
      <c r="C160" s="233"/>
      <c r="D160" s="234" t="s">
        <v>145</v>
      </c>
      <c r="E160" s="235" t="s">
        <v>1</v>
      </c>
      <c r="F160" s="236" t="s">
        <v>1532</v>
      </c>
      <c r="G160" s="233"/>
      <c r="H160" s="237">
        <v>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145</v>
      </c>
      <c r="AU160" s="243" t="s">
        <v>144</v>
      </c>
      <c r="AV160" s="13" t="s">
        <v>83</v>
      </c>
      <c r="AW160" s="13" t="s">
        <v>30</v>
      </c>
      <c r="AX160" s="13" t="s">
        <v>73</v>
      </c>
      <c r="AY160" s="243" t="s">
        <v>134</v>
      </c>
    </row>
    <row r="161" s="14" customFormat="1">
      <c r="A161" s="14"/>
      <c r="B161" s="244"/>
      <c r="C161" s="245"/>
      <c r="D161" s="234" t="s">
        <v>145</v>
      </c>
      <c r="E161" s="246" t="s">
        <v>1</v>
      </c>
      <c r="F161" s="247" t="s">
        <v>147</v>
      </c>
      <c r="G161" s="245"/>
      <c r="H161" s="248">
        <v>9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145</v>
      </c>
      <c r="AU161" s="254" t="s">
        <v>144</v>
      </c>
      <c r="AV161" s="14" t="s">
        <v>143</v>
      </c>
      <c r="AW161" s="14" t="s">
        <v>30</v>
      </c>
      <c r="AX161" s="14" t="s">
        <v>81</v>
      </c>
      <c r="AY161" s="254" t="s">
        <v>134</v>
      </c>
    </row>
    <row r="162" s="2" customFormat="1" ht="24.15" customHeight="1">
      <c r="A162" s="39"/>
      <c r="B162" s="40"/>
      <c r="C162" s="219" t="s">
        <v>213</v>
      </c>
      <c r="D162" s="219" t="s">
        <v>139</v>
      </c>
      <c r="E162" s="220" t="s">
        <v>226</v>
      </c>
      <c r="F162" s="221" t="s">
        <v>227</v>
      </c>
      <c r="G162" s="222" t="s">
        <v>142</v>
      </c>
      <c r="H162" s="223">
        <v>9</v>
      </c>
      <c r="I162" s="224"/>
      <c r="J162" s="225">
        <f>ROUND(I162*H162,2)</f>
        <v>0</v>
      </c>
      <c r="K162" s="221" t="s">
        <v>223</v>
      </c>
      <c r="L162" s="45"/>
      <c r="M162" s="226" t="s">
        <v>1</v>
      </c>
      <c r="N162" s="227" t="s">
        <v>38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202</v>
      </c>
      <c r="AT162" s="230" t="s">
        <v>139</v>
      </c>
      <c r="AU162" s="230" t="s">
        <v>144</v>
      </c>
      <c r="AY162" s="18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202</v>
      </c>
      <c r="BM162" s="230" t="s">
        <v>310</v>
      </c>
    </row>
    <row r="163" s="13" customFormat="1">
      <c r="A163" s="13"/>
      <c r="B163" s="232"/>
      <c r="C163" s="233"/>
      <c r="D163" s="234" t="s">
        <v>145</v>
      </c>
      <c r="E163" s="235" t="s">
        <v>1</v>
      </c>
      <c r="F163" s="236" t="s">
        <v>1532</v>
      </c>
      <c r="G163" s="233"/>
      <c r="H163" s="237">
        <v>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145</v>
      </c>
      <c r="AU163" s="243" t="s">
        <v>144</v>
      </c>
      <c r="AV163" s="13" t="s">
        <v>83</v>
      </c>
      <c r="AW163" s="13" t="s">
        <v>30</v>
      </c>
      <c r="AX163" s="13" t="s">
        <v>73</v>
      </c>
      <c r="AY163" s="243" t="s">
        <v>134</v>
      </c>
    </row>
    <row r="164" s="14" customFormat="1">
      <c r="A164" s="14"/>
      <c r="B164" s="244"/>
      <c r="C164" s="245"/>
      <c r="D164" s="234" t="s">
        <v>145</v>
      </c>
      <c r="E164" s="246" t="s">
        <v>1</v>
      </c>
      <c r="F164" s="247" t="s">
        <v>147</v>
      </c>
      <c r="G164" s="245"/>
      <c r="H164" s="248">
        <v>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145</v>
      </c>
      <c r="AU164" s="254" t="s">
        <v>144</v>
      </c>
      <c r="AV164" s="14" t="s">
        <v>143</v>
      </c>
      <c r="AW164" s="14" t="s">
        <v>30</v>
      </c>
      <c r="AX164" s="14" t="s">
        <v>81</v>
      </c>
      <c r="AY164" s="254" t="s">
        <v>134</v>
      </c>
    </row>
    <row r="165" s="2" customFormat="1" ht="24.15" customHeight="1">
      <c r="A165" s="39"/>
      <c r="B165" s="40"/>
      <c r="C165" s="219" t="s">
        <v>220</v>
      </c>
      <c r="D165" s="219" t="s">
        <v>139</v>
      </c>
      <c r="E165" s="220" t="s">
        <v>231</v>
      </c>
      <c r="F165" s="221" t="s">
        <v>232</v>
      </c>
      <c r="G165" s="222" t="s">
        <v>233</v>
      </c>
      <c r="H165" s="223">
        <v>18.431999999999999</v>
      </c>
      <c r="I165" s="224"/>
      <c r="J165" s="225">
        <f>ROUND(I165*H165,2)</f>
        <v>0</v>
      </c>
      <c r="K165" s="221" t="s">
        <v>175</v>
      </c>
      <c r="L165" s="45"/>
      <c r="M165" s="226" t="s">
        <v>1</v>
      </c>
      <c r="N165" s="227" t="s">
        <v>38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202</v>
      </c>
      <c r="AT165" s="230" t="s">
        <v>139</v>
      </c>
      <c r="AU165" s="230" t="s">
        <v>144</v>
      </c>
      <c r="AY165" s="18" t="s">
        <v>134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81</v>
      </c>
      <c r="BK165" s="231">
        <f>ROUND(I165*H165,2)</f>
        <v>0</v>
      </c>
      <c r="BL165" s="18" t="s">
        <v>202</v>
      </c>
      <c r="BM165" s="230" t="s">
        <v>322</v>
      </c>
    </row>
    <row r="166" s="15" customFormat="1">
      <c r="A166" s="15"/>
      <c r="B166" s="269"/>
      <c r="C166" s="270"/>
      <c r="D166" s="234" t="s">
        <v>145</v>
      </c>
      <c r="E166" s="271" t="s">
        <v>1</v>
      </c>
      <c r="F166" s="272" t="s">
        <v>235</v>
      </c>
      <c r="G166" s="270"/>
      <c r="H166" s="271" t="s">
        <v>1</v>
      </c>
      <c r="I166" s="273"/>
      <c r="J166" s="270"/>
      <c r="K166" s="270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145</v>
      </c>
      <c r="AU166" s="278" t="s">
        <v>144</v>
      </c>
      <c r="AV166" s="15" t="s">
        <v>81</v>
      </c>
      <c r="AW166" s="15" t="s">
        <v>30</v>
      </c>
      <c r="AX166" s="15" t="s">
        <v>73</v>
      </c>
      <c r="AY166" s="278" t="s">
        <v>134</v>
      </c>
    </row>
    <row r="167" s="13" customFormat="1">
      <c r="A167" s="13"/>
      <c r="B167" s="232"/>
      <c r="C167" s="233"/>
      <c r="D167" s="234" t="s">
        <v>145</v>
      </c>
      <c r="E167" s="235" t="s">
        <v>1</v>
      </c>
      <c r="F167" s="236" t="s">
        <v>1533</v>
      </c>
      <c r="G167" s="233"/>
      <c r="H167" s="237">
        <v>18.431999999999999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145</v>
      </c>
      <c r="AU167" s="243" t="s">
        <v>144</v>
      </c>
      <c r="AV167" s="13" t="s">
        <v>83</v>
      </c>
      <c r="AW167" s="13" t="s">
        <v>30</v>
      </c>
      <c r="AX167" s="13" t="s">
        <v>73</v>
      </c>
      <c r="AY167" s="243" t="s">
        <v>134</v>
      </c>
    </row>
    <row r="168" s="14" customFormat="1">
      <c r="A168" s="14"/>
      <c r="B168" s="244"/>
      <c r="C168" s="245"/>
      <c r="D168" s="234" t="s">
        <v>145</v>
      </c>
      <c r="E168" s="246" t="s">
        <v>1</v>
      </c>
      <c r="F168" s="247" t="s">
        <v>147</v>
      </c>
      <c r="G168" s="245"/>
      <c r="H168" s="248">
        <v>18.431999999999999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145</v>
      </c>
      <c r="AU168" s="254" t="s">
        <v>144</v>
      </c>
      <c r="AV168" s="14" t="s">
        <v>143</v>
      </c>
      <c r="AW168" s="14" t="s">
        <v>30</v>
      </c>
      <c r="AX168" s="14" t="s">
        <v>81</v>
      </c>
      <c r="AY168" s="254" t="s">
        <v>134</v>
      </c>
    </row>
    <row r="169" s="2" customFormat="1" ht="16.5" customHeight="1">
      <c r="A169" s="39"/>
      <c r="B169" s="40"/>
      <c r="C169" s="219" t="s">
        <v>161</v>
      </c>
      <c r="D169" s="219" t="s">
        <v>139</v>
      </c>
      <c r="E169" s="220" t="s">
        <v>241</v>
      </c>
      <c r="F169" s="221" t="s">
        <v>242</v>
      </c>
      <c r="G169" s="222" t="s">
        <v>233</v>
      </c>
      <c r="H169" s="223">
        <v>18.431999999999999</v>
      </c>
      <c r="I169" s="224"/>
      <c r="J169" s="225">
        <f>ROUND(I169*H169,2)</f>
        <v>0</v>
      </c>
      <c r="K169" s="221" t="s">
        <v>243</v>
      </c>
      <c r="L169" s="45"/>
      <c r="M169" s="226" t="s">
        <v>1</v>
      </c>
      <c r="N169" s="227" t="s">
        <v>38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202</v>
      </c>
      <c r="AT169" s="230" t="s">
        <v>139</v>
      </c>
      <c r="AU169" s="230" t="s">
        <v>144</v>
      </c>
      <c r="AY169" s="18" t="s">
        <v>134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202</v>
      </c>
      <c r="BM169" s="230" t="s">
        <v>331</v>
      </c>
    </row>
    <row r="170" s="15" customFormat="1">
      <c r="A170" s="15"/>
      <c r="B170" s="269"/>
      <c r="C170" s="270"/>
      <c r="D170" s="234" t="s">
        <v>145</v>
      </c>
      <c r="E170" s="271" t="s">
        <v>1</v>
      </c>
      <c r="F170" s="272" t="s">
        <v>235</v>
      </c>
      <c r="G170" s="270"/>
      <c r="H170" s="271" t="s">
        <v>1</v>
      </c>
      <c r="I170" s="273"/>
      <c r="J170" s="270"/>
      <c r="K170" s="270"/>
      <c r="L170" s="274"/>
      <c r="M170" s="275"/>
      <c r="N170" s="276"/>
      <c r="O170" s="276"/>
      <c r="P170" s="276"/>
      <c r="Q170" s="276"/>
      <c r="R170" s="276"/>
      <c r="S170" s="276"/>
      <c r="T170" s="277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8" t="s">
        <v>145</v>
      </c>
      <c r="AU170" s="278" t="s">
        <v>144</v>
      </c>
      <c r="AV170" s="15" t="s">
        <v>81</v>
      </c>
      <c r="AW170" s="15" t="s">
        <v>30</v>
      </c>
      <c r="AX170" s="15" t="s">
        <v>73</v>
      </c>
      <c r="AY170" s="278" t="s">
        <v>134</v>
      </c>
    </row>
    <row r="171" s="13" customFormat="1">
      <c r="A171" s="13"/>
      <c r="B171" s="232"/>
      <c r="C171" s="233"/>
      <c r="D171" s="234" t="s">
        <v>145</v>
      </c>
      <c r="E171" s="235" t="s">
        <v>1</v>
      </c>
      <c r="F171" s="236" t="s">
        <v>1533</v>
      </c>
      <c r="G171" s="233"/>
      <c r="H171" s="237">
        <v>18.431999999999999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145</v>
      </c>
      <c r="AU171" s="243" t="s">
        <v>144</v>
      </c>
      <c r="AV171" s="13" t="s">
        <v>83</v>
      </c>
      <c r="AW171" s="13" t="s">
        <v>30</v>
      </c>
      <c r="AX171" s="13" t="s">
        <v>73</v>
      </c>
      <c r="AY171" s="243" t="s">
        <v>134</v>
      </c>
    </row>
    <row r="172" s="14" customFormat="1">
      <c r="A172" s="14"/>
      <c r="B172" s="244"/>
      <c r="C172" s="245"/>
      <c r="D172" s="234" t="s">
        <v>145</v>
      </c>
      <c r="E172" s="246" t="s">
        <v>1</v>
      </c>
      <c r="F172" s="247" t="s">
        <v>147</v>
      </c>
      <c r="G172" s="245"/>
      <c r="H172" s="248">
        <v>18.431999999999999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145</v>
      </c>
      <c r="AU172" s="254" t="s">
        <v>144</v>
      </c>
      <c r="AV172" s="14" t="s">
        <v>143</v>
      </c>
      <c r="AW172" s="14" t="s">
        <v>30</v>
      </c>
      <c r="AX172" s="14" t="s">
        <v>81</v>
      </c>
      <c r="AY172" s="254" t="s">
        <v>134</v>
      </c>
    </row>
    <row r="173" s="2" customFormat="1" ht="44.25" customHeight="1">
      <c r="A173" s="39"/>
      <c r="B173" s="40"/>
      <c r="C173" s="219" t="s">
        <v>230</v>
      </c>
      <c r="D173" s="219" t="s">
        <v>139</v>
      </c>
      <c r="E173" s="220" t="s">
        <v>246</v>
      </c>
      <c r="F173" s="221" t="s">
        <v>247</v>
      </c>
      <c r="G173" s="222" t="s">
        <v>233</v>
      </c>
      <c r="H173" s="223">
        <v>16.896000000000001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38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202</v>
      </c>
      <c r="AT173" s="230" t="s">
        <v>139</v>
      </c>
      <c r="AU173" s="230" t="s">
        <v>144</v>
      </c>
      <c r="AY173" s="18" t="s">
        <v>134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202</v>
      </c>
      <c r="BM173" s="230" t="s">
        <v>345</v>
      </c>
    </row>
    <row r="174" s="15" customFormat="1">
      <c r="A174" s="15"/>
      <c r="B174" s="269"/>
      <c r="C174" s="270"/>
      <c r="D174" s="234" t="s">
        <v>145</v>
      </c>
      <c r="E174" s="271" t="s">
        <v>1</v>
      </c>
      <c r="F174" s="272" t="s">
        <v>249</v>
      </c>
      <c r="G174" s="270"/>
      <c r="H174" s="271" t="s">
        <v>1</v>
      </c>
      <c r="I174" s="273"/>
      <c r="J174" s="270"/>
      <c r="K174" s="270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145</v>
      </c>
      <c r="AU174" s="278" t="s">
        <v>144</v>
      </c>
      <c r="AV174" s="15" t="s">
        <v>81</v>
      </c>
      <c r="AW174" s="15" t="s">
        <v>30</v>
      </c>
      <c r="AX174" s="15" t="s">
        <v>73</v>
      </c>
      <c r="AY174" s="278" t="s">
        <v>134</v>
      </c>
    </row>
    <row r="175" s="13" customFormat="1">
      <c r="A175" s="13"/>
      <c r="B175" s="232"/>
      <c r="C175" s="233"/>
      <c r="D175" s="234" t="s">
        <v>145</v>
      </c>
      <c r="E175" s="235" t="s">
        <v>1</v>
      </c>
      <c r="F175" s="236" t="s">
        <v>1534</v>
      </c>
      <c r="G175" s="233"/>
      <c r="H175" s="237">
        <v>16.896000000000001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145</v>
      </c>
      <c r="AU175" s="243" t="s">
        <v>144</v>
      </c>
      <c r="AV175" s="13" t="s">
        <v>83</v>
      </c>
      <c r="AW175" s="13" t="s">
        <v>30</v>
      </c>
      <c r="AX175" s="13" t="s">
        <v>73</v>
      </c>
      <c r="AY175" s="243" t="s">
        <v>134</v>
      </c>
    </row>
    <row r="176" s="14" customFormat="1">
      <c r="A176" s="14"/>
      <c r="B176" s="244"/>
      <c r="C176" s="245"/>
      <c r="D176" s="234" t="s">
        <v>145</v>
      </c>
      <c r="E176" s="246" t="s">
        <v>1</v>
      </c>
      <c r="F176" s="247" t="s">
        <v>147</v>
      </c>
      <c r="G176" s="245"/>
      <c r="H176" s="248">
        <v>16.896000000000001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145</v>
      </c>
      <c r="AU176" s="254" t="s">
        <v>144</v>
      </c>
      <c r="AV176" s="14" t="s">
        <v>143</v>
      </c>
      <c r="AW176" s="14" t="s">
        <v>30</v>
      </c>
      <c r="AX176" s="14" t="s">
        <v>81</v>
      </c>
      <c r="AY176" s="254" t="s">
        <v>134</v>
      </c>
    </row>
    <row r="177" s="2" customFormat="1" ht="24.15" customHeight="1">
      <c r="A177" s="39"/>
      <c r="B177" s="40"/>
      <c r="C177" s="219" t="s">
        <v>240</v>
      </c>
      <c r="D177" s="219" t="s">
        <v>139</v>
      </c>
      <c r="E177" s="220" t="s">
        <v>265</v>
      </c>
      <c r="F177" s="221" t="s">
        <v>266</v>
      </c>
      <c r="G177" s="222" t="s">
        <v>233</v>
      </c>
      <c r="H177" s="223">
        <v>1.536</v>
      </c>
      <c r="I177" s="224"/>
      <c r="J177" s="225">
        <f>ROUND(I177*H177,2)</f>
        <v>0</v>
      </c>
      <c r="K177" s="221" t="s">
        <v>256</v>
      </c>
      <c r="L177" s="45"/>
      <c r="M177" s="226" t="s">
        <v>1</v>
      </c>
      <c r="N177" s="227" t="s">
        <v>38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202</v>
      </c>
      <c r="AT177" s="230" t="s">
        <v>139</v>
      </c>
      <c r="AU177" s="230" t="s">
        <v>144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81</v>
      </c>
      <c r="BK177" s="231">
        <f>ROUND(I177*H177,2)</f>
        <v>0</v>
      </c>
      <c r="BL177" s="18" t="s">
        <v>202</v>
      </c>
      <c r="BM177" s="230" t="s">
        <v>354</v>
      </c>
    </row>
    <row r="178" s="2" customFormat="1">
      <c r="A178" s="39"/>
      <c r="B178" s="40"/>
      <c r="C178" s="41"/>
      <c r="D178" s="234" t="s">
        <v>192</v>
      </c>
      <c r="E178" s="41"/>
      <c r="F178" s="265" t="s">
        <v>268</v>
      </c>
      <c r="G178" s="41"/>
      <c r="H178" s="41"/>
      <c r="I178" s="266"/>
      <c r="J178" s="41"/>
      <c r="K178" s="41"/>
      <c r="L178" s="45"/>
      <c r="M178" s="267"/>
      <c r="N178" s="26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192</v>
      </c>
      <c r="AU178" s="18" t="s">
        <v>144</v>
      </c>
    </row>
    <row r="179" s="13" customFormat="1">
      <c r="A179" s="13"/>
      <c r="B179" s="232"/>
      <c r="C179" s="233"/>
      <c r="D179" s="234" t="s">
        <v>145</v>
      </c>
      <c r="E179" s="235" t="s">
        <v>1</v>
      </c>
      <c r="F179" s="236" t="s">
        <v>1535</v>
      </c>
      <c r="G179" s="233"/>
      <c r="H179" s="237">
        <v>1.536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145</v>
      </c>
      <c r="AU179" s="243" t="s">
        <v>144</v>
      </c>
      <c r="AV179" s="13" t="s">
        <v>83</v>
      </c>
      <c r="AW179" s="13" t="s">
        <v>30</v>
      </c>
      <c r="AX179" s="13" t="s">
        <v>73</v>
      </c>
      <c r="AY179" s="243" t="s">
        <v>134</v>
      </c>
    </row>
    <row r="180" s="14" customFormat="1">
      <c r="A180" s="14"/>
      <c r="B180" s="244"/>
      <c r="C180" s="245"/>
      <c r="D180" s="234" t="s">
        <v>145</v>
      </c>
      <c r="E180" s="246" t="s">
        <v>1</v>
      </c>
      <c r="F180" s="247" t="s">
        <v>147</v>
      </c>
      <c r="G180" s="245"/>
      <c r="H180" s="248">
        <v>1.536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145</v>
      </c>
      <c r="AU180" s="254" t="s">
        <v>144</v>
      </c>
      <c r="AV180" s="14" t="s">
        <v>143</v>
      </c>
      <c r="AW180" s="14" t="s">
        <v>30</v>
      </c>
      <c r="AX180" s="14" t="s">
        <v>81</v>
      </c>
      <c r="AY180" s="254" t="s">
        <v>134</v>
      </c>
    </row>
    <row r="181" s="2" customFormat="1" ht="24.15" customHeight="1">
      <c r="A181" s="39"/>
      <c r="B181" s="40"/>
      <c r="C181" s="219" t="s">
        <v>245</v>
      </c>
      <c r="D181" s="219" t="s">
        <v>139</v>
      </c>
      <c r="E181" s="220" t="s">
        <v>271</v>
      </c>
      <c r="F181" s="221" t="s">
        <v>272</v>
      </c>
      <c r="G181" s="222" t="s">
        <v>233</v>
      </c>
      <c r="H181" s="223">
        <v>16.896000000000001</v>
      </c>
      <c r="I181" s="224"/>
      <c r="J181" s="225">
        <f>ROUND(I181*H181,2)</f>
        <v>0</v>
      </c>
      <c r="K181" s="221" t="s">
        <v>243</v>
      </c>
      <c r="L181" s="45"/>
      <c r="M181" s="226" t="s">
        <v>1</v>
      </c>
      <c r="N181" s="227" t="s">
        <v>38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202</v>
      </c>
      <c r="AT181" s="230" t="s">
        <v>139</v>
      </c>
      <c r="AU181" s="230" t="s">
        <v>144</v>
      </c>
      <c r="AY181" s="18" t="s">
        <v>134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81</v>
      </c>
      <c r="BK181" s="231">
        <f>ROUND(I181*H181,2)</f>
        <v>0</v>
      </c>
      <c r="BL181" s="18" t="s">
        <v>202</v>
      </c>
      <c r="BM181" s="230" t="s">
        <v>363</v>
      </c>
    </row>
    <row r="182" s="2" customFormat="1">
      <c r="A182" s="39"/>
      <c r="B182" s="40"/>
      <c r="C182" s="41"/>
      <c r="D182" s="234" t="s">
        <v>192</v>
      </c>
      <c r="E182" s="41"/>
      <c r="F182" s="265" t="s">
        <v>274</v>
      </c>
      <c r="G182" s="41"/>
      <c r="H182" s="41"/>
      <c r="I182" s="266"/>
      <c r="J182" s="41"/>
      <c r="K182" s="41"/>
      <c r="L182" s="45"/>
      <c r="M182" s="267"/>
      <c r="N182" s="26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192</v>
      </c>
      <c r="AU182" s="18" t="s">
        <v>144</v>
      </c>
    </row>
    <row r="183" s="13" customFormat="1">
      <c r="A183" s="13"/>
      <c r="B183" s="232"/>
      <c r="C183" s="233"/>
      <c r="D183" s="234" t="s">
        <v>145</v>
      </c>
      <c r="E183" s="235" t="s">
        <v>1</v>
      </c>
      <c r="F183" s="236" t="s">
        <v>1536</v>
      </c>
      <c r="G183" s="233"/>
      <c r="H183" s="237">
        <v>16.896000000000001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145</v>
      </c>
      <c r="AU183" s="243" t="s">
        <v>144</v>
      </c>
      <c r="AV183" s="13" t="s">
        <v>83</v>
      </c>
      <c r="AW183" s="13" t="s">
        <v>30</v>
      </c>
      <c r="AX183" s="13" t="s">
        <v>73</v>
      </c>
      <c r="AY183" s="243" t="s">
        <v>134</v>
      </c>
    </row>
    <row r="184" s="14" customFormat="1">
      <c r="A184" s="14"/>
      <c r="B184" s="244"/>
      <c r="C184" s="245"/>
      <c r="D184" s="234" t="s">
        <v>145</v>
      </c>
      <c r="E184" s="246" t="s">
        <v>1</v>
      </c>
      <c r="F184" s="247" t="s">
        <v>147</v>
      </c>
      <c r="G184" s="245"/>
      <c r="H184" s="248">
        <v>16.896000000000001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145</v>
      </c>
      <c r="AU184" s="254" t="s">
        <v>144</v>
      </c>
      <c r="AV184" s="14" t="s">
        <v>143</v>
      </c>
      <c r="AW184" s="14" t="s">
        <v>30</v>
      </c>
      <c r="AX184" s="14" t="s">
        <v>81</v>
      </c>
      <c r="AY184" s="254" t="s">
        <v>134</v>
      </c>
    </row>
    <row r="185" s="2" customFormat="1" ht="24.15" customHeight="1">
      <c r="A185" s="39"/>
      <c r="B185" s="40"/>
      <c r="C185" s="219" t="s">
        <v>176</v>
      </c>
      <c r="D185" s="219" t="s">
        <v>139</v>
      </c>
      <c r="E185" s="220" t="s">
        <v>277</v>
      </c>
      <c r="F185" s="221" t="s">
        <v>278</v>
      </c>
      <c r="G185" s="222" t="s">
        <v>279</v>
      </c>
      <c r="H185" s="223">
        <v>0.029000000000000001</v>
      </c>
      <c r="I185" s="224"/>
      <c r="J185" s="225">
        <f>ROUND(I185*H185,2)</f>
        <v>0</v>
      </c>
      <c r="K185" s="221" t="s">
        <v>243</v>
      </c>
      <c r="L185" s="45"/>
      <c r="M185" s="226" t="s">
        <v>1</v>
      </c>
      <c r="N185" s="227" t="s">
        <v>38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202</v>
      </c>
      <c r="AT185" s="230" t="s">
        <v>139</v>
      </c>
      <c r="AU185" s="230" t="s">
        <v>144</v>
      </c>
      <c r="AY185" s="18" t="s">
        <v>134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81</v>
      </c>
      <c r="BK185" s="231">
        <f>ROUND(I185*H185,2)</f>
        <v>0</v>
      </c>
      <c r="BL185" s="18" t="s">
        <v>202</v>
      </c>
      <c r="BM185" s="230" t="s">
        <v>186</v>
      </c>
    </row>
    <row r="186" s="13" customFormat="1">
      <c r="A186" s="13"/>
      <c r="B186" s="232"/>
      <c r="C186" s="233"/>
      <c r="D186" s="234" t="s">
        <v>145</v>
      </c>
      <c r="E186" s="235" t="s">
        <v>1</v>
      </c>
      <c r="F186" s="236" t="s">
        <v>281</v>
      </c>
      <c r="G186" s="233"/>
      <c r="H186" s="237">
        <v>0.029000000000000001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145</v>
      </c>
      <c r="AU186" s="243" t="s">
        <v>144</v>
      </c>
      <c r="AV186" s="13" t="s">
        <v>83</v>
      </c>
      <c r="AW186" s="13" t="s">
        <v>30</v>
      </c>
      <c r="AX186" s="13" t="s">
        <v>73</v>
      </c>
      <c r="AY186" s="243" t="s">
        <v>134</v>
      </c>
    </row>
    <row r="187" s="14" customFormat="1">
      <c r="A187" s="14"/>
      <c r="B187" s="244"/>
      <c r="C187" s="245"/>
      <c r="D187" s="234" t="s">
        <v>145</v>
      </c>
      <c r="E187" s="246" t="s">
        <v>1</v>
      </c>
      <c r="F187" s="247" t="s">
        <v>147</v>
      </c>
      <c r="G187" s="245"/>
      <c r="H187" s="248">
        <v>0.029000000000000001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145</v>
      </c>
      <c r="AU187" s="254" t="s">
        <v>144</v>
      </c>
      <c r="AV187" s="14" t="s">
        <v>143</v>
      </c>
      <c r="AW187" s="14" t="s">
        <v>30</v>
      </c>
      <c r="AX187" s="14" t="s">
        <v>81</v>
      </c>
      <c r="AY187" s="254" t="s">
        <v>134</v>
      </c>
    </row>
    <row r="188" s="2" customFormat="1" ht="24.15" customHeight="1">
      <c r="A188" s="39"/>
      <c r="B188" s="40"/>
      <c r="C188" s="219" t="s">
        <v>7</v>
      </c>
      <c r="D188" s="219" t="s">
        <v>139</v>
      </c>
      <c r="E188" s="220" t="s">
        <v>284</v>
      </c>
      <c r="F188" s="221" t="s">
        <v>285</v>
      </c>
      <c r="G188" s="222" t="s">
        <v>233</v>
      </c>
      <c r="H188" s="223">
        <v>1.323</v>
      </c>
      <c r="I188" s="224"/>
      <c r="J188" s="225">
        <f>ROUND(I188*H188,2)</f>
        <v>0</v>
      </c>
      <c r="K188" s="221" t="s">
        <v>1</v>
      </c>
      <c r="L188" s="45"/>
      <c r="M188" s="226" t="s">
        <v>1</v>
      </c>
      <c r="N188" s="227" t="s">
        <v>38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143</v>
      </c>
      <c r="AT188" s="230" t="s">
        <v>139</v>
      </c>
      <c r="AU188" s="230" t="s">
        <v>144</v>
      </c>
      <c r="AY188" s="18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81</v>
      </c>
      <c r="BK188" s="231">
        <f>ROUND(I188*H188,2)</f>
        <v>0</v>
      </c>
      <c r="BL188" s="18" t="s">
        <v>143</v>
      </c>
      <c r="BM188" s="230" t="s">
        <v>1537</v>
      </c>
    </row>
    <row r="189" s="13" customFormat="1">
      <c r="A189" s="13"/>
      <c r="B189" s="232"/>
      <c r="C189" s="233"/>
      <c r="D189" s="234" t="s">
        <v>145</v>
      </c>
      <c r="E189" s="235" t="s">
        <v>1</v>
      </c>
      <c r="F189" s="236" t="s">
        <v>287</v>
      </c>
      <c r="G189" s="233"/>
      <c r="H189" s="237">
        <v>1.323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145</v>
      </c>
      <c r="AU189" s="243" t="s">
        <v>144</v>
      </c>
      <c r="AV189" s="13" t="s">
        <v>83</v>
      </c>
      <c r="AW189" s="13" t="s">
        <v>30</v>
      </c>
      <c r="AX189" s="13" t="s">
        <v>73</v>
      </c>
      <c r="AY189" s="243" t="s">
        <v>134</v>
      </c>
    </row>
    <row r="190" s="14" customFormat="1">
      <c r="A190" s="14"/>
      <c r="B190" s="244"/>
      <c r="C190" s="245"/>
      <c r="D190" s="234" t="s">
        <v>145</v>
      </c>
      <c r="E190" s="246" t="s">
        <v>1</v>
      </c>
      <c r="F190" s="247" t="s">
        <v>147</v>
      </c>
      <c r="G190" s="245"/>
      <c r="H190" s="248">
        <v>1.323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145</v>
      </c>
      <c r="AU190" s="254" t="s">
        <v>144</v>
      </c>
      <c r="AV190" s="14" t="s">
        <v>143</v>
      </c>
      <c r="AW190" s="14" t="s">
        <v>30</v>
      </c>
      <c r="AX190" s="14" t="s">
        <v>81</v>
      </c>
      <c r="AY190" s="254" t="s">
        <v>134</v>
      </c>
    </row>
    <row r="191" s="2" customFormat="1" ht="16.5" customHeight="1">
      <c r="A191" s="39"/>
      <c r="B191" s="40"/>
      <c r="C191" s="255" t="s">
        <v>264</v>
      </c>
      <c r="D191" s="255" t="s">
        <v>188</v>
      </c>
      <c r="E191" s="256" t="s">
        <v>289</v>
      </c>
      <c r="F191" s="257" t="s">
        <v>290</v>
      </c>
      <c r="G191" s="258" t="s">
        <v>279</v>
      </c>
      <c r="H191" s="259">
        <v>1.323</v>
      </c>
      <c r="I191" s="260"/>
      <c r="J191" s="261">
        <f>ROUND(I191*H191,2)</f>
        <v>0</v>
      </c>
      <c r="K191" s="257" t="s">
        <v>175</v>
      </c>
      <c r="L191" s="262"/>
      <c r="M191" s="263" t="s">
        <v>1</v>
      </c>
      <c r="N191" s="264" t="s">
        <v>38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261</v>
      </c>
      <c r="AT191" s="230" t="s">
        <v>188</v>
      </c>
      <c r="AU191" s="230" t="s">
        <v>144</v>
      </c>
      <c r="AY191" s="18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81</v>
      </c>
      <c r="BK191" s="231">
        <f>ROUND(I191*H191,2)</f>
        <v>0</v>
      </c>
      <c r="BL191" s="18" t="s">
        <v>202</v>
      </c>
      <c r="BM191" s="230" t="s">
        <v>389</v>
      </c>
    </row>
    <row r="192" s="13" customFormat="1">
      <c r="A192" s="13"/>
      <c r="B192" s="232"/>
      <c r="C192" s="233"/>
      <c r="D192" s="234" t="s">
        <v>145</v>
      </c>
      <c r="E192" s="235" t="s">
        <v>1</v>
      </c>
      <c r="F192" s="236" t="s">
        <v>287</v>
      </c>
      <c r="G192" s="233"/>
      <c r="H192" s="237">
        <v>1.323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145</v>
      </c>
      <c r="AU192" s="243" t="s">
        <v>144</v>
      </c>
      <c r="AV192" s="13" t="s">
        <v>83</v>
      </c>
      <c r="AW192" s="13" t="s">
        <v>30</v>
      </c>
      <c r="AX192" s="13" t="s">
        <v>73</v>
      </c>
      <c r="AY192" s="243" t="s">
        <v>134</v>
      </c>
    </row>
    <row r="193" s="14" customFormat="1">
      <c r="A193" s="14"/>
      <c r="B193" s="244"/>
      <c r="C193" s="245"/>
      <c r="D193" s="234" t="s">
        <v>145</v>
      </c>
      <c r="E193" s="246" t="s">
        <v>1</v>
      </c>
      <c r="F193" s="247" t="s">
        <v>147</v>
      </c>
      <c r="G193" s="245"/>
      <c r="H193" s="248">
        <v>1.323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145</v>
      </c>
      <c r="AU193" s="254" t="s">
        <v>144</v>
      </c>
      <c r="AV193" s="14" t="s">
        <v>143</v>
      </c>
      <c r="AW193" s="14" t="s">
        <v>30</v>
      </c>
      <c r="AX193" s="14" t="s">
        <v>81</v>
      </c>
      <c r="AY193" s="254" t="s">
        <v>134</v>
      </c>
    </row>
    <row r="194" s="2" customFormat="1" ht="24.15" customHeight="1">
      <c r="A194" s="39"/>
      <c r="B194" s="40"/>
      <c r="C194" s="219" t="s">
        <v>270</v>
      </c>
      <c r="D194" s="219" t="s">
        <v>139</v>
      </c>
      <c r="E194" s="220" t="s">
        <v>254</v>
      </c>
      <c r="F194" s="221" t="s">
        <v>255</v>
      </c>
      <c r="G194" s="222" t="s">
        <v>142</v>
      </c>
      <c r="H194" s="223">
        <v>15.75</v>
      </c>
      <c r="I194" s="224"/>
      <c r="J194" s="225">
        <f>ROUND(I194*H194,2)</f>
        <v>0</v>
      </c>
      <c r="K194" s="221" t="s">
        <v>256</v>
      </c>
      <c r="L194" s="45"/>
      <c r="M194" s="226" t="s">
        <v>1</v>
      </c>
      <c r="N194" s="227" t="s">
        <v>38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202</v>
      </c>
      <c r="AT194" s="230" t="s">
        <v>139</v>
      </c>
      <c r="AU194" s="230" t="s">
        <v>144</v>
      </c>
      <c r="AY194" s="18" t="s">
        <v>134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81</v>
      </c>
      <c r="BK194" s="231">
        <f>ROUND(I194*H194,2)</f>
        <v>0</v>
      </c>
      <c r="BL194" s="18" t="s">
        <v>202</v>
      </c>
      <c r="BM194" s="230" t="s">
        <v>191</v>
      </c>
    </row>
    <row r="195" s="13" customFormat="1">
      <c r="A195" s="13"/>
      <c r="B195" s="232"/>
      <c r="C195" s="233"/>
      <c r="D195" s="234" t="s">
        <v>145</v>
      </c>
      <c r="E195" s="235" t="s">
        <v>1</v>
      </c>
      <c r="F195" s="236" t="s">
        <v>1538</v>
      </c>
      <c r="G195" s="233"/>
      <c r="H195" s="237">
        <v>15.75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145</v>
      </c>
      <c r="AU195" s="243" t="s">
        <v>144</v>
      </c>
      <c r="AV195" s="13" t="s">
        <v>83</v>
      </c>
      <c r="AW195" s="13" t="s">
        <v>30</v>
      </c>
      <c r="AX195" s="13" t="s">
        <v>73</v>
      </c>
      <c r="AY195" s="243" t="s">
        <v>134</v>
      </c>
    </row>
    <row r="196" s="14" customFormat="1">
      <c r="A196" s="14"/>
      <c r="B196" s="244"/>
      <c r="C196" s="245"/>
      <c r="D196" s="234" t="s">
        <v>145</v>
      </c>
      <c r="E196" s="246" t="s">
        <v>1</v>
      </c>
      <c r="F196" s="247" t="s">
        <v>147</v>
      </c>
      <c r="G196" s="245"/>
      <c r="H196" s="248">
        <v>15.75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145</v>
      </c>
      <c r="AU196" s="254" t="s">
        <v>144</v>
      </c>
      <c r="AV196" s="14" t="s">
        <v>143</v>
      </c>
      <c r="AW196" s="14" t="s">
        <v>30</v>
      </c>
      <c r="AX196" s="14" t="s">
        <v>81</v>
      </c>
      <c r="AY196" s="254" t="s">
        <v>134</v>
      </c>
    </row>
    <row r="197" s="2" customFormat="1" ht="24.15" customHeight="1">
      <c r="A197" s="39"/>
      <c r="B197" s="40"/>
      <c r="C197" s="255" t="s">
        <v>276</v>
      </c>
      <c r="D197" s="255" t="s">
        <v>188</v>
      </c>
      <c r="E197" s="256" t="s">
        <v>259</v>
      </c>
      <c r="F197" s="257" t="s">
        <v>260</v>
      </c>
      <c r="G197" s="258" t="s">
        <v>142</v>
      </c>
      <c r="H197" s="259">
        <v>15.75</v>
      </c>
      <c r="I197" s="260"/>
      <c r="J197" s="261">
        <f>ROUND(I197*H197,2)</f>
        <v>0</v>
      </c>
      <c r="K197" s="257" t="s">
        <v>256</v>
      </c>
      <c r="L197" s="262"/>
      <c r="M197" s="263" t="s">
        <v>1</v>
      </c>
      <c r="N197" s="264" t="s">
        <v>38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261</v>
      </c>
      <c r="AT197" s="230" t="s">
        <v>188</v>
      </c>
      <c r="AU197" s="230" t="s">
        <v>144</v>
      </c>
      <c r="AY197" s="18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81</v>
      </c>
      <c r="BK197" s="231">
        <f>ROUND(I197*H197,2)</f>
        <v>0</v>
      </c>
      <c r="BL197" s="18" t="s">
        <v>202</v>
      </c>
      <c r="BM197" s="230" t="s">
        <v>412</v>
      </c>
    </row>
    <row r="198" s="13" customFormat="1">
      <c r="A198" s="13"/>
      <c r="B198" s="232"/>
      <c r="C198" s="233"/>
      <c r="D198" s="234" t="s">
        <v>145</v>
      </c>
      <c r="E198" s="235" t="s">
        <v>1</v>
      </c>
      <c r="F198" s="236" t="s">
        <v>263</v>
      </c>
      <c r="G198" s="233"/>
      <c r="H198" s="237">
        <v>15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145</v>
      </c>
      <c r="AU198" s="243" t="s">
        <v>144</v>
      </c>
      <c r="AV198" s="13" t="s">
        <v>83</v>
      </c>
      <c r="AW198" s="13" t="s">
        <v>30</v>
      </c>
      <c r="AX198" s="13" t="s">
        <v>73</v>
      </c>
      <c r="AY198" s="243" t="s">
        <v>134</v>
      </c>
    </row>
    <row r="199" s="14" customFormat="1">
      <c r="A199" s="14"/>
      <c r="B199" s="244"/>
      <c r="C199" s="245"/>
      <c r="D199" s="234" t="s">
        <v>145</v>
      </c>
      <c r="E199" s="246" t="s">
        <v>1</v>
      </c>
      <c r="F199" s="247" t="s">
        <v>147</v>
      </c>
      <c r="G199" s="245"/>
      <c r="H199" s="248">
        <v>15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145</v>
      </c>
      <c r="AU199" s="254" t="s">
        <v>144</v>
      </c>
      <c r="AV199" s="14" t="s">
        <v>143</v>
      </c>
      <c r="AW199" s="14" t="s">
        <v>30</v>
      </c>
      <c r="AX199" s="14" t="s">
        <v>73</v>
      </c>
      <c r="AY199" s="254" t="s">
        <v>134</v>
      </c>
    </row>
    <row r="200" s="13" customFormat="1">
      <c r="A200" s="13"/>
      <c r="B200" s="232"/>
      <c r="C200" s="233"/>
      <c r="D200" s="234" t="s">
        <v>145</v>
      </c>
      <c r="E200" s="235" t="s">
        <v>1</v>
      </c>
      <c r="F200" s="236" t="s">
        <v>1538</v>
      </c>
      <c r="G200" s="233"/>
      <c r="H200" s="237">
        <v>15.75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145</v>
      </c>
      <c r="AU200" s="243" t="s">
        <v>144</v>
      </c>
      <c r="AV200" s="13" t="s">
        <v>83</v>
      </c>
      <c r="AW200" s="13" t="s">
        <v>30</v>
      </c>
      <c r="AX200" s="13" t="s">
        <v>73</v>
      </c>
      <c r="AY200" s="243" t="s">
        <v>134</v>
      </c>
    </row>
    <row r="201" s="14" customFormat="1">
      <c r="A201" s="14"/>
      <c r="B201" s="244"/>
      <c r="C201" s="245"/>
      <c r="D201" s="234" t="s">
        <v>145</v>
      </c>
      <c r="E201" s="246" t="s">
        <v>1</v>
      </c>
      <c r="F201" s="247" t="s">
        <v>147</v>
      </c>
      <c r="G201" s="245"/>
      <c r="H201" s="248">
        <v>15.75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145</v>
      </c>
      <c r="AU201" s="254" t="s">
        <v>144</v>
      </c>
      <c r="AV201" s="14" t="s">
        <v>143</v>
      </c>
      <c r="AW201" s="14" t="s">
        <v>30</v>
      </c>
      <c r="AX201" s="14" t="s">
        <v>81</v>
      </c>
      <c r="AY201" s="254" t="s">
        <v>134</v>
      </c>
    </row>
    <row r="202" s="2" customFormat="1" ht="16.5" customHeight="1">
      <c r="A202" s="39"/>
      <c r="B202" s="40"/>
      <c r="C202" s="219" t="s">
        <v>283</v>
      </c>
      <c r="D202" s="219" t="s">
        <v>139</v>
      </c>
      <c r="E202" s="220" t="s">
        <v>534</v>
      </c>
      <c r="F202" s="221" t="s">
        <v>535</v>
      </c>
      <c r="G202" s="222" t="s">
        <v>233</v>
      </c>
      <c r="H202" s="223">
        <v>12.960000000000001</v>
      </c>
      <c r="I202" s="224"/>
      <c r="J202" s="225">
        <f>ROUND(I202*H202,2)</f>
        <v>0</v>
      </c>
      <c r="K202" s="221" t="s">
        <v>175</v>
      </c>
      <c r="L202" s="45"/>
      <c r="M202" s="226" t="s">
        <v>1</v>
      </c>
      <c r="N202" s="227" t="s">
        <v>38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202</v>
      </c>
      <c r="AT202" s="230" t="s">
        <v>139</v>
      </c>
      <c r="AU202" s="230" t="s">
        <v>144</v>
      </c>
      <c r="AY202" s="18" t="s">
        <v>134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81</v>
      </c>
      <c r="BK202" s="231">
        <f>ROUND(I202*H202,2)</f>
        <v>0</v>
      </c>
      <c r="BL202" s="18" t="s">
        <v>202</v>
      </c>
      <c r="BM202" s="230" t="s">
        <v>474</v>
      </c>
    </row>
    <row r="203" s="13" customFormat="1">
      <c r="A203" s="13"/>
      <c r="B203" s="232"/>
      <c r="C203" s="233"/>
      <c r="D203" s="234" t="s">
        <v>145</v>
      </c>
      <c r="E203" s="235" t="s">
        <v>1</v>
      </c>
      <c r="F203" s="236" t="s">
        <v>1539</v>
      </c>
      <c r="G203" s="233"/>
      <c r="H203" s="237">
        <v>6.4800000000000004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145</v>
      </c>
      <c r="AU203" s="243" t="s">
        <v>144</v>
      </c>
      <c r="AV203" s="13" t="s">
        <v>83</v>
      </c>
      <c r="AW203" s="13" t="s">
        <v>30</v>
      </c>
      <c r="AX203" s="13" t="s">
        <v>73</v>
      </c>
      <c r="AY203" s="243" t="s">
        <v>134</v>
      </c>
    </row>
    <row r="204" s="13" customFormat="1">
      <c r="A204" s="13"/>
      <c r="B204" s="232"/>
      <c r="C204" s="233"/>
      <c r="D204" s="234" t="s">
        <v>145</v>
      </c>
      <c r="E204" s="235" t="s">
        <v>1</v>
      </c>
      <c r="F204" s="236" t="s">
        <v>1540</v>
      </c>
      <c r="G204" s="233"/>
      <c r="H204" s="237">
        <v>6.4800000000000004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145</v>
      </c>
      <c r="AU204" s="243" t="s">
        <v>144</v>
      </c>
      <c r="AV204" s="13" t="s">
        <v>83</v>
      </c>
      <c r="AW204" s="13" t="s">
        <v>30</v>
      </c>
      <c r="AX204" s="13" t="s">
        <v>73</v>
      </c>
      <c r="AY204" s="243" t="s">
        <v>134</v>
      </c>
    </row>
    <row r="205" s="14" customFormat="1">
      <c r="A205" s="14"/>
      <c r="B205" s="244"/>
      <c r="C205" s="245"/>
      <c r="D205" s="234" t="s">
        <v>145</v>
      </c>
      <c r="E205" s="246" t="s">
        <v>1</v>
      </c>
      <c r="F205" s="247" t="s">
        <v>147</v>
      </c>
      <c r="G205" s="245"/>
      <c r="H205" s="248">
        <v>12.960000000000001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145</v>
      </c>
      <c r="AU205" s="254" t="s">
        <v>144</v>
      </c>
      <c r="AV205" s="14" t="s">
        <v>143</v>
      </c>
      <c r="AW205" s="14" t="s">
        <v>30</v>
      </c>
      <c r="AX205" s="14" t="s">
        <v>81</v>
      </c>
      <c r="AY205" s="254" t="s">
        <v>134</v>
      </c>
    </row>
    <row r="206" s="2" customFormat="1" ht="24.15" customHeight="1">
      <c r="A206" s="39"/>
      <c r="B206" s="40"/>
      <c r="C206" s="219" t="s">
        <v>288</v>
      </c>
      <c r="D206" s="219" t="s">
        <v>139</v>
      </c>
      <c r="E206" s="220" t="s">
        <v>293</v>
      </c>
      <c r="F206" s="221" t="s">
        <v>294</v>
      </c>
      <c r="G206" s="222" t="s">
        <v>279</v>
      </c>
      <c r="H206" s="223">
        <v>57.234999999999999</v>
      </c>
      <c r="I206" s="224"/>
      <c r="J206" s="225">
        <f>ROUND(I206*H206,2)</f>
        <v>0</v>
      </c>
      <c r="K206" s="221" t="s">
        <v>243</v>
      </c>
      <c r="L206" s="45"/>
      <c r="M206" s="226" t="s">
        <v>1</v>
      </c>
      <c r="N206" s="227" t="s">
        <v>38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202</v>
      </c>
      <c r="AT206" s="230" t="s">
        <v>139</v>
      </c>
      <c r="AU206" s="230" t="s">
        <v>144</v>
      </c>
      <c r="AY206" s="18" t="s">
        <v>134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81</v>
      </c>
      <c r="BK206" s="231">
        <f>ROUND(I206*H206,2)</f>
        <v>0</v>
      </c>
      <c r="BL206" s="18" t="s">
        <v>202</v>
      </c>
      <c r="BM206" s="230" t="s">
        <v>478</v>
      </c>
    </row>
    <row r="207" s="2" customFormat="1">
      <c r="A207" s="39"/>
      <c r="B207" s="40"/>
      <c r="C207" s="41"/>
      <c r="D207" s="234" t="s">
        <v>192</v>
      </c>
      <c r="E207" s="41"/>
      <c r="F207" s="265" t="s">
        <v>296</v>
      </c>
      <c r="G207" s="41"/>
      <c r="H207" s="41"/>
      <c r="I207" s="266"/>
      <c r="J207" s="41"/>
      <c r="K207" s="41"/>
      <c r="L207" s="45"/>
      <c r="M207" s="267"/>
      <c r="N207" s="268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192</v>
      </c>
      <c r="AU207" s="18" t="s">
        <v>144</v>
      </c>
    </row>
    <row r="208" s="13" customFormat="1">
      <c r="A208" s="13"/>
      <c r="B208" s="232"/>
      <c r="C208" s="233"/>
      <c r="D208" s="234" t="s">
        <v>145</v>
      </c>
      <c r="E208" s="235" t="s">
        <v>1</v>
      </c>
      <c r="F208" s="236" t="s">
        <v>1541</v>
      </c>
      <c r="G208" s="233"/>
      <c r="H208" s="237">
        <v>28.722999999999999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145</v>
      </c>
      <c r="AU208" s="243" t="s">
        <v>144</v>
      </c>
      <c r="AV208" s="13" t="s">
        <v>83</v>
      </c>
      <c r="AW208" s="13" t="s">
        <v>30</v>
      </c>
      <c r="AX208" s="13" t="s">
        <v>73</v>
      </c>
      <c r="AY208" s="243" t="s">
        <v>134</v>
      </c>
    </row>
    <row r="209" s="13" customFormat="1">
      <c r="A209" s="13"/>
      <c r="B209" s="232"/>
      <c r="C209" s="233"/>
      <c r="D209" s="234" t="s">
        <v>145</v>
      </c>
      <c r="E209" s="235" t="s">
        <v>1</v>
      </c>
      <c r="F209" s="236" t="s">
        <v>1542</v>
      </c>
      <c r="G209" s="233"/>
      <c r="H209" s="237">
        <v>28.512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145</v>
      </c>
      <c r="AU209" s="243" t="s">
        <v>144</v>
      </c>
      <c r="AV209" s="13" t="s">
        <v>83</v>
      </c>
      <c r="AW209" s="13" t="s">
        <v>30</v>
      </c>
      <c r="AX209" s="13" t="s">
        <v>73</v>
      </c>
      <c r="AY209" s="243" t="s">
        <v>134</v>
      </c>
    </row>
    <row r="210" s="14" customFormat="1">
      <c r="A210" s="14"/>
      <c r="B210" s="244"/>
      <c r="C210" s="245"/>
      <c r="D210" s="234" t="s">
        <v>145</v>
      </c>
      <c r="E210" s="246" t="s">
        <v>1</v>
      </c>
      <c r="F210" s="247" t="s">
        <v>147</v>
      </c>
      <c r="G210" s="245"/>
      <c r="H210" s="248">
        <v>57.234999999999999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145</v>
      </c>
      <c r="AU210" s="254" t="s">
        <v>144</v>
      </c>
      <c r="AV210" s="14" t="s">
        <v>143</v>
      </c>
      <c r="AW210" s="14" t="s">
        <v>30</v>
      </c>
      <c r="AX210" s="14" t="s">
        <v>81</v>
      </c>
      <c r="AY210" s="254" t="s">
        <v>134</v>
      </c>
    </row>
    <row r="211" s="2" customFormat="1" ht="21.75" customHeight="1">
      <c r="A211" s="39"/>
      <c r="B211" s="40"/>
      <c r="C211" s="219" t="s">
        <v>292</v>
      </c>
      <c r="D211" s="219" t="s">
        <v>139</v>
      </c>
      <c r="E211" s="220" t="s">
        <v>1543</v>
      </c>
      <c r="F211" s="221" t="s">
        <v>1544</v>
      </c>
      <c r="G211" s="222" t="s">
        <v>150</v>
      </c>
      <c r="H211" s="223">
        <v>3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38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143</v>
      </c>
      <c r="AT211" s="230" t="s">
        <v>139</v>
      </c>
      <c r="AU211" s="230" t="s">
        <v>144</v>
      </c>
      <c r="AY211" s="18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81</v>
      </c>
      <c r="BK211" s="231">
        <f>ROUND(I211*H211,2)</f>
        <v>0</v>
      </c>
      <c r="BL211" s="18" t="s">
        <v>143</v>
      </c>
      <c r="BM211" s="230" t="s">
        <v>1545</v>
      </c>
    </row>
    <row r="212" s="13" customFormat="1">
      <c r="A212" s="13"/>
      <c r="B212" s="232"/>
      <c r="C212" s="233"/>
      <c r="D212" s="234" t="s">
        <v>145</v>
      </c>
      <c r="E212" s="235" t="s">
        <v>1</v>
      </c>
      <c r="F212" s="236" t="s">
        <v>1546</v>
      </c>
      <c r="G212" s="233"/>
      <c r="H212" s="237">
        <v>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145</v>
      </c>
      <c r="AU212" s="243" t="s">
        <v>144</v>
      </c>
      <c r="AV212" s="13" t="s">
        <v>83</v>
      </c>
      <c r="AW212" s="13" t="s">
        <v>30</v>
      </c>
      <c r="AX212" s="13" t="s">
        <v>73</v>
      </c>
      <c r="AY212" s="243" t="s">
        <v>134</v>
      </c>
    </row>
    <row r="213" s="13" customFormat="1">
      <c r="A213" s="13"/>
      <c r="B213" s="232"/>
      <c r="C213" s="233"/>
      <c r="D213" s="234" t="s">
        <v>145</v>
      </c>
      <c r="E213" s="235" t="s">
        <v>1</v>
      </c>
      <c r="F213" s="236" t="s">
        <v>1547</v>
      </c>
      <c r="G213" s="233"/>
      <c r="H213" s="237">
        <v>1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145</v>
      </c>
      <c r="AU213" s="243" t="s">
        <v>144</v>
      </c>
      <c r="AV213" s="13" t="s">
        <v>83</v>
      </c>
      <c r="AW213" s="13" t="s">
        <v>30</v>
      </c>
      <c r="AX213" s="13" t="s">
        <v>73</v>
      </c>
      <c r="AY213" s="243" t="s">
        <v>134</v>
      </c>
    </row>
    <row r="214" s="13" customFormat="1">
      <c r="A214" s="13"/>
      <c r="B214" s="232"/>
      <c r="C214" s="233"/>
      <c r="D214" s="234" t="s">
        <v>145</v>
      </c>
      <c r="E214" s="235" t="s">
        <v>1</v>
      </c>
      <c r="F214" s="236" t="s">
        <v>1548</v>
      </c>
      <c r="G214" s="233"/>
      <c r="H214" s="237">
        <v>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145</v>
      </c>
      <c r="AU214" s="243" t="s">
        <v>144</v>
      </c>
      <c r="AV214" s="13" t="s">
        <v>83</v>
      </c>
      <c r="AW214" s="13" t="s">
        <v>30</v>
      </c>
      <c r="AX214" s="13" t="s">
        <v>73</v>
      </c>
      <c r="AY214" s="243" t="s">
        <v>134</v>
      </c>
    </row>
    <row r="215" s="14" customFormat="1">
      <c r="A215" s="14"/>
      <c r="B215" s="244"/>
      <c r="C215" s="245"/>
      <c r="D215" s="234" t="s">
        <v>145</v>
      </c>
      <c r="E215" s="246" t="s">
        <v>1</v>
      </c>
      <c r="F215" s="247" t="s">
        <v>147</v>
      </c>
      <c r="G215" s="245"/>
      <c r="H215" s="248">
        <v>3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145</v>
      </c>
      <c r="AU215" s="254" t="s">
        <v>144</v>
      </c>
      <c r="AV215" s="14" t="s">
        <v>143</v>
      </c>
      <c r="AW215" s="14" t="s">
        <v>30</v>
      </c>
      <c r="AX215" s="14" t="s">
        <v>81</v>
      </c>
      <c r="AY215" s="254" t="s">
        <v>134</v>
      </c>
    </row>
    <row r="216" s="2" customFormat="1" ht="24.15" customHeight="1">
      <c r="A216" s="39"/>
      <c r="B216" s="40"/>
      <c r="C216" s="219" t="s">
        <v>298</v>
      </c>
      <c r="D216" s="219" t="s">
        <v>139</v>
      </c>
      <c r="E216" s="220" t="s">
        <v>299</v>
      </c>
      <c r="F216" s="221" t="s">
        <v>300</v>
      </c>
      <c r="G216" s="222" t="s">
        <v>279</v>
      </c>
      <c r="H216" s="223">
        <v>343.41000000000003</v>
      </c>
      <c r="I216" s="224"/>
      <c r="J216" s="225">
        <f>ROUND(I216*H216,2)</f>
        <v>0</v>
      </c>
      <c r="K216" s="221" t="s">
        <v>243</v>
      </c>
      <c r="L216" s="45"/>
      <c r="M216" s="226" t="s">
        <v>1</v>
      </c>
      <c r="N216" s="227" t="s">
        <v>38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202</v>
      </c>
      <c r="AT216" s="230" t="s">
        <v>139</v>
      </c>
      <c r="AU216" s="230" t="s">
        <v>144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81</v>
      </c>
      <c r="BK216" s="231">
        <f>ROUND(I216*H216,2)</f>
        <v>0</v>
      </c>
      <c r="BL216" s="18" t="s">
        <v>202</v>
      </c>
      <c r="BM216" s="230" t="s">
        <v>482</v>
      </c>
    </row>
    <row r="217" s="2" customFormat="1">
      <c r="A217" s="39"/>
      <c r="B217" s="40"/>
      <c r="C217" s="41"/>
      <c r="D217" s="234" t="s">
        <v>192</v>
      </c>
      <c r="E217" s="41"/>
      <c r="F217" s="265" t="s">
        <v>296</v>
      </c>
      <c r="G217" s="41"/>
      <c r="H217" s="41"/>
      <c r="I217" s="266"/>
      <c r="J217" s="41"/>
      <c r="K217" s="41"/>
      <c r="L217" s="45"/>
      <c r="M217" s="267"/>
      <c r="N217" s="268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192</v>
      </c>
      <c r="AU217" s="18" t="s">
        <v>144</v>
      </c>
    </row>
    <row r="218" s="13" customFormat="1">
      <c r="A218" s="13"/>
      <c r="B218" s="232"/>
      <c r="C218" s="233"/>
      <c r="D218" s="234" t="s">
        <v>145</v>
      </c>
      <c r="E218" s="235" t="s">
        <v>1</v>
      </c>
      <c r="F218" s="236" t="s">
        <v>1541</v>
      </c>
      <c r="G218" s="233"/>
      <c r="H218" s="237">
        <v>28.722999999999999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145</v>
      </c>
      <c r="AU218" s="243" t="s">
        <v>144</v>
      </c>
      <c r="AV218" s="13" t="s">
        <v>83</v>
      </c>
      <c r="AW218" s="13" t="s">
        <v>30</v>
      </c>
      <c r="AX218" s="13" t="s">
        <v>73</v>
      </c>
      <c r="AY218" s="243" t="s">
        <v>134</v>
      </c>
    </row>
    <row r="219" s="13" customFormat="1">
      <c r="A219" s="13"/>
      <c r="B219" s="232"/>
      <c r="C219" s="233"/>
      <c r="D219" s="234" t="s">
        <v>145</v>
      </c>
      <c r="E219" s="235" t="s">
        <v>1</v>
      </c>
      <c r="F219" s="236" t="s">
        <v>1542</v>
      </c>
      <c r="G219" s="233"/>
      <c r="H219" s="237">
        <v>28.512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145</v>
      </c>
      <c r="AU219" s="243" t="s">
        <v>144</v>
      </c>
      <c r="AV219" s="13" t="s">
        <v>83</v>
      </c>
      <c r="AW219" s="13" t="s">
        <v>30</v>
      </c>
      <c r="AX219" s="13" t="s">
        <v>73</v>
      </c>
      <c r="AY219" s="243" t="s">
        <v>134</v>
      </c>
    </row>
    <row r="220" s="14" customFormat="1">
      <c r="A220" s="14"/>
      <c r="B220" s="244"/>
      <c r="C220" s="245"/>
      <c r="D220" s="234" t="s">
        <v>145</v>
      </c>
      <c r="E220" s="246" t="s">
        <v>1</v>
      </c>
      <c r="F220" s="247" t="s">
        <v>147</v>
      </c>
      <c r="G220" s="245"/>
      <c r="H220" s="248">
        <v>57.234999999999999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145</v>
      </c>
      <c r="AU220" s="254" t="s">
        <v>144</v>
      </c>
      <c r="AV220" s="14" t="s">
        <v>143</v>
      </c>
      <c r="AW220" s="14" t="s">
        <v>30</v>
      </c>
      <c r="AX220" s="14" t="s">
        <v>73</v>
      </c>
      <c r="AY220" s="254" t="s">
        <v>134</v>
      </c>
    </row>
    <row r="221" s="13" customFormat="1">
      <c r="A221" s="13"/>
      <c r="B221" s="232"/>
      <c r="C221" s="233"/>
      <c r="D221" s="234" t="s">
        <v>145</v>
      </c>
      <c r="E221" s="235" t="s">
        <v>1</v>
      </c>
      <c r="F221" s="236" t="s">
        <v>1549</v>
      </c>
      <c r="G221" s="233"/>
      <c r="H221" s="237">
        <v>343.41000000000003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145</v>
      </c>
      <c r="AU221" s="243" t="s">
        <v>144</v>
      </c>
      <c r="AV221" s="13" t="s">
        <v>83</v>
      </c>
      <c r="AW221" s="13" t="s">
        <v>30</v>
      </c>
      <c r="AX221" s="13" t="s">
        <v>73</v>
      </c>
      <c r="AY221" s="243" t="s">
        <v>134</v>
      </c>
    </row>
    <row r="222" s="14" customFormat="1">
      <c r="A222" s="14"/>
      <c r="B222" s="244"/>
      <c r="C222" s="245"/>
      <c r="D222" s="234" t="s">
        <v>145</v>
      </c>
      <c r="E222" s="246" t="s">
        <v>1</v>
      </c>
      <c r="F222" s="247" t="s">
        <v>147</v>
      </c>
      <c r="G222" s="245"/>
      <c r="H222" s="248">
        <v>343.41000000000003</v>
      </c>
      <c r="I222" s="249"/>
      <c r="J222" s="245"/>
      <c r="K222" s="245"/>
      <c r="L222" s="250"/>
      <c r="M222" s="251"/>
      <c r="N222" s="252"/>
      <c r="O222" s="252"/>
      <c r="P222" s="252"/>
      <c r="Q222" s="252"/>
      <c r="R222" s="252"/>
      <c r="S222" s="252"/>
      <c r="T222" s="25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4" t="s">
        <v>145</v>
      </c>
      <c r="AU222" s="254" t="s">
        <v>144</v>
      </c>
      <c r="AV222" s="14" t="s">
        <v>143</v>
      </c>
      <c r="AW222" s="14" t="s">
        <v>30</v>
      </c>
      <c r="AX222" s="14" t="s">
        <v>81</v>
      </c>
      <c r="AY222" s="254" t="s">
        <v>134</v>
      </c>
    </row>
    <row r="223" s="2" customFormat="1" ht="44.25" customHeight="1">
      <c r="A223" s="39"/>
      <c r="B223" s="40"/>
      <c r="C223" s="219" t="s">
        <v>303</v>
      </c>
      <c r="D223" s="219" t="s">
        <v>139</v>
      </c>
      <c r="E223" s="220" t="s">
        <v>1550</v>
      </c>
      <c r="F223" s="221" t="s">
        <v>1551</v>
      </c>
      <c r="G223" s="222" t="s">
        <v>279</v>
      </c>
      <c r="H223" s="223">
        <v>28.512</v>
      </c>
      <c r="I223" s="224"/>
      <c r="J223" s="225">
        <f>ROUND(I223*H223,2)</f>
        <v>0</v>
      </c>
      <c r="K223" s="221" t="s">
        <v>306</v>
      </c>
      <c r="L223" s="45"/>
      <c r="M223" s="226" t="s">
        <v>1</v>
      </c>
      <c r="N223" s="227" t="s">
        <v>38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202</v>
      </c>
      <c r="AT223" s="230" t="s">
        <v>139</v>
      </c>
      <c r="AU223" s="230" t="s">
        <v>144</v>
      </c>
      <c r="AY223" s="18" t="s">
        <v>134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81</v>
      </c>
      <c r="BK223" s="231">
        <f>ROUND(I223*H223,2)</f>
        <v>0</v>
      </c>
      <c r="BL223" s="18" t="s">
        <v>202</v>
      </c>
      <c r="BM223" s="230" t="s">
        <v>1552</v>
      </c>
    </row>
    <row r="224" s="13" customFormat="1">
      <c r="A224" s="13"/>
      <c r="B224" s="232"/>
      <c r="C224" s="233"/>
      <c r="D224" s="234" t="s">
        <v>145</v>
      </c>
      <c r="E224" s="235" t="s">
        <v>1</v>
      </c>
      <c r="F224" s="236" t="s">
        <v>1542</v>
      </c>
      <c r="G224" s="233"/>
      <c r="H224" s="237">
        <v>28.512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145</v>
      </c>
      <c r="AU224" s="243" t="s">
        <v>144</v>
      </c>
      <c r="AV224" s="13" t="s">
        <v>83</v>
      </c>
      <c r="AW224" s="13" t="s">
        <v>30</v>
      </c>
      <c r="AX224" s="13" t="s">
        <v>73</v>
      </c>
      <c r="AY224" s="243" t="s">
        <v>134</v>
      </c>
    </row>
    <row r="225" s="14" customFormat="1">
      <c r="A225" s="14"/>
      <c r="B225" s="244"/>
      <c r="C225" s="245"/>
      <c r="D225" s="234" t="s">
        <v>145</v>
      </c>
      <c r="E225" s="246" t="s">
        <v>1</v>
      </c>
      <c r="F225" s="247" t="s">
        <v>147</v>
      </c>
      <c r="G225" s="245"/>
      <c r="H225" s="248">
        <v>28.512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145</v>
      </c>
      <c r="AU225" s="254" t="s">
        <v>144</v>
      </c>
      <c r="AV225" s="14" t="s">
        <v>143</v>
      </c>
      <c r="AW225" s="14" t="s">
        <v>30</v>
      </c>
      <c r="AX225" s="14" t="s">
        <v>81</v>
      </c>
      <c r="AY225" s="254" t="s">
        <v>134</v>
      </c>
    </row>
    <row r="226" s="2" customFormat="1" ht="44.25" customHeight="1">
      <c r="A226" s="39"/>
      <c r="B226" s="40"/>
      <c r="C226" s="219" t="s">
        <v>310</v>
      </c>
      <c r="D226" s="219" t="s">
        <v>139</v>
      </c>
      <c r="E226" s="220" t="s">
        <v>1553</v>
      </c>
      <c r="F226" s="221" t="s">
        <v>1554</v>
      </c>
      <c r="G226" s="222" t="s">
        <v>279</v>
      </c>
      <c r="H226" s="223">
        <v>28.722999999999999</v>
      </c>
      <c r="I226" s="224"/>
      <c r="J226" s="225">
        <f>ROUND(I226*H226,2)</f>
        <v>0</v>
      </c>
      <c r="K226" s="221" t="s">
        <v>306</v>
      </c>
      <c r="L226" s="45"/>
      <c r="M226" s="226" t="s">
        <v>1</v>
      </c>
      <c r="N226" s="227" t="s">
        <v>38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143</v>
      </c>
      <c r="AT226" s="230" t="s">
        <v>139</v>
      </c>
      <c r="AU226" s="230" t="s">
        <v>144</v>
      </c>
      <c r="AY226" s="18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81</v>
      </c>
      <c r="BK226" s="231">
        <f>ROUND(I226*H226,2)</f>
        <v>0</v>
      </c>
      <c r="BL226" s="18" t="s">
        <v>143</v>
      </c>
      <c r="BM226" s="230" t="s">
        <v>1555</v>
      </c>
    </row>
    <row r="227" s="13" customFormat="1">
      <c r="A227" s="13"/>
      <c r="B227" s="232"/>
      <c r="C227" s="233"/>
      <c r="D227" s="234" t="s">
        <v>145</v>
      </c>
      <c r="E227" s="235" t="s">
        <v>1</v>
      </c>
      <c r="F227" s="236" t="s">
        <v>1541</v>
      </c>
      <c r="G227" s="233"/>
      <c r="H227" s="237">
        <v>28.722999999999999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145</v>
      </c>
      <c r="AU227" s="243" t="s">
        <v>144</v>
      </c>
      <c r="AV227" s="13" t="s">
        <v>83</v>
      </c>
      <c r="AW227" s="13" t="s">
        <v>30</v>
      </c>
      <c r="AX227" s="13" t="s">
        <v>73</v>
      </c>
      <c r="AY227" s="243" t="s">
        <v>134</v>
      </c>
    </row>
    <row r="228" s="14" customFormat="1">
      <c r="A228" s="14"/>
      <c r="B228" s="244"/>
      <c r="C228" s="245"/>
      <c r="D228" s="234" t="s">
        <v>145</v>
      </c>
      <c r="E228" s="246" t="s">
        <v>1</v>
      </c>
      <c r="F228" s="247" t="s">
        <v>147</v>
      </c>
      <c r="G228" s="245"/>
      <c r="H228" s="248">
        <v>28.722999999999999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4" t="s">
        <v>145</v>
      </c>
      <c r="AU228" s="254" t="s">
        <v>144</v>
      </c>
      <c r="AV228" s="14" t="s">
        <v>143</v>
      </c>
      <c r="AW228" s="14" t="s">
        <v>30</v>
      </c>
      <c r="AX228" s="14" t="s">
        <v>81</v>
      </c>
      <c r="AY228" s="254" t="s">
        <v>134</v>
      </c>
    </row>
    <row r="229" s="2" customFormat="1" ht="16.5" customHeight="1">
      <c r="A229" s="39"/>
      <c r="B229" s="40"/>
      <c r="C229" s="219" t="s">
        <v>316</v>
      </c>
      <c r="D229" s="219" t="s">
        <v>139</v>
      </c>
      <c r="E229" s="220" t="s">
        <v>311</v>
      </c>
      <c r="F229" s="221" t="s">
        <v>312</v>
      </c>
      <c r="G229" s="222" t="s">
        <v>233</v>
      </c>
      <c r="H229" s="223">
        <v>0.87</v>
      </c>
      <c r="I229" s="224"/>
      <c r="J229" s="225">
        <f>ROUND(I229*H229,2)</f>
        <v>0</v>
      </c>
      <c r="K229" s="221" t="s">
        <v>1</v>
      </c>
      <c r="L229" s="45"/>
      <c r="M229" s="226" t="s">
        <v>1</v>
      </c>
      <c r="N229" s="227" t="s">
        <v>38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202</v>
      </c>
      <c r="AT229" s="230" t="s">
        <v>139</v>
      </c>
      <c r="AU229" s="230" t="s">
        <v>144</v>
      </c>
      <c r="AY229" s="18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81</v>
      </c>
      <c r="BK229" s="231">
        <f>ROUND(I229*H229,2)</f>
        <v>0</v>
      </c>
      <c r="BL229" s="18" t="s">
        <v>202</v>
      </c>
      <c r="BM229" s="230" t="s">
        <v>197</v>
      </c>
    </row>
    <row r="230" s="13" customFormat="1">
      <c r="A230" s="13"/>
      <c r="B230" s="232"/>
      <c r="C230" s="233"/>
      <c r="D230" s="234" t="s">
        <v>145</v>
      </c>
      <c r="E230" s="235" t="s">
        <v>1</v>
      </c>
      <c r="F230" s="236" t="s">
        <v>1556</v>
      </c>
      <c r="G230" s="233"/>
      <c r="H230" s="237">
        <v>0.87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145</v>
      </c>
      <c r="AU230" s="243" t="s">
        <v>144</v>
      </c>
      <c r="AV230" s="13" t="s">
        <v>83</v>
      </c>
      <c r="AW230" s="13" t="s">
        <v>30</v>
      </c>
      <c r="AX230" s="13" t="s">
        <v>73</v>
      </c>
      <c r="AY230" s="243" t="s">
        <v>134</v>
      </c>
    </row>
    <row r="231" s="14" customFormat="1">
      <c r="A231" s="14"/>
      <c r="B231" s="244"/>
      <c r="C231" s="245"/>
      <c r="D231" s="234" t="s">
        <v>145</v>
      </c>
      <c r="E231" s="246" t="s">
        <v>1</v>
      </c>
      <c r="F231" s="247" t="s">
        <v>147</v>
      </c>
      <c r="G231" s="245"/>
      <c r="H231" s="248">
        <v>0.87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145</v>
      </c>
      <c r="AU231" s="254" t="s">
        <v>144</v>
      </c>
      <c r="AV231" s="14" t="s">
        <v>143</v>
      </c>
      <c r="AW231" s="14" t="s">
        <v>30</v>
      </c>
      <c r="AX231" s="14" t="s">
        <v>81</v>
      </c>
      <c r="AY231" s="254" t="s">
        <v>134</v>
      </c>
    </row>
    <row r="232" s="2" customFormat="1" ht="16.5" customHeight="1">
      <c r="A232" s="39"/>
      <c r="B232" s="40"/>
      <c r="C232" s="255" t="s">
        <v>322</v>
      </c>
      <c r="D232" s="255" t="s">
        <v>188</v>
      </c>
      <c r="E232" s="256" t="s">
        <v>317</v>
      </c>
      <c r="F232" s="257" t="s">
        <v>318</v>
      </c>
      <c r="G232" s="258" t="s">
        <v>279</v>
      </c>
      <c r="H232" s="259">
        <v>1.74</v>
      </c>
      <c r="I232" s="260"/>
      <c r="J232" s="261">
        <f>ROUND(I232*H232,2)</f>
        <v>0</v>
      </c>
      <c r="K232" s="257" t="s">
        <v>243</v>
      </c>
      <c r="L232" s="262"/>
      <c r="M232" s="263" t="s">
        <v>1</v>
      </c>
      <c r="N232" s="264" t="s">
        <v>38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261</v>
      </c>
      <c r="AT232" s="230" t="s">
        <v>188</v>
      </c>
      <c r="AU232" s="230" t="s">
        <v>144</v>
      </c>
      <c r="AY232" s="18" t="s">
        <v>134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81</v>
      </c>
      <c r="BK232" s="231">
        <f>ROUND(I232*H232,2)</f>
        <v>0</v>
      </c>
      <c r="BL232" s="18" t="s">
        <v>202</v>
      </c>
      <c r="BM232" s="230" t="s">
        <v>202</v>
      </c>
    </row>
    <row r="233" s="2" customFormat="1">
      <c r="A233" s="39"/>
      <c r="B233" s="40"/>
      <c r="C233" s="41"/>
      <c r="D233" s="234" t="s">
        <v>192</v>
      </c>
      <c r="E233" s="41"/>
      <c r="F233" s="265" t="s">
        <v>320</v>
      </c>
      <c r="G233" s="41"/>
      <c r="H233" s="41"/>
      <c r="I233" s="266"/>
      <c r="J233" s="41"/>
      <c r="K233" s="41"/>
      <c r="L233" s="45"/>
      <c r="M233" s="267"/>
      <c r="N233" s="268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192</v>
      </c>
      <c r="AU233" s="18" t="s">
        <v>144</v>
      </c>
    </row>
    <row r="234" s="13" customFormat="1">
      <c r="A234" s="13"/>
      <c r="B234" s="232"/>
      <c r="C234" s="233"/>
      <c r="D234" s="234" t="s">
        <v>145</v>
      </c>
      <c r="E234" s="235" t="s">
        <v>1</v>
      </c>
      <c r="F234" s="236" t="s">
        <v>1557</v>
      </c>
      <c r="G234" s="233"/>
      <c r="H234" s="237">
        <v>1.74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145</v>
      </c>
      <c r="AU234" s="243" t="s">
        <v>144</v>
      </c>
      <c r="AV234" s="13" t="s">
        <v>83</v>
      </c>
      <c r="AW234" s="13" t="s">
        <v>30</v>
      </c>
      <c r="AX234" s="13" t="s">
        <v>73</v>
      </c>
      <c r="AY234" s="243" t="s">
        <v>134</v>
      </c>
    </row>
    <row r="235" s="14" customFormat="1">
      <c r="A235" s="14"/>
      <c r="B235" s="244"/>
      <c r="C235" s="245"/>
      <c r="D235" s="234" t="s">
        <v>145</v>
      </c>
      <c r="E235" s="246" t="s">
        <v>1</v>
      </c>
      <c r="F235" s="247" t="s">
        <v>147</v>
      </c>
      <c r="G235" s="245"/>
      <c r="H235" s="248">
        <v>1.74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145</v>
      </c>
      <c r="AU235" s="254" t="s">
        <v>144</v>
      </c>
      <c r="AV235" s="14" t="s">
        <v>143</v>
      </c>
      <c r="AW235" s="14" t="s">
        <v>30</v>
      </c>
      <c r="AX235" s="14" t="s">
        <v>81</v>
      </c>
      <c r="AY235" s="254" t="s">
        <v>134</v>
      </c>
    </row>
    <row r="236" s="2" customFormat="1" ht="16.5" customHeight="1">
      <c r="A236" s="39"/>
      <c r="B236" s="40"/>
      <c r="C236" s="219" t="s">
        <v>327</v>
      </c>
      <c r="D236" s="219" t="s">
        <v>139</v>
      </c>
      <c r="E236" s="220" t="s">
        <v>323</v>
      </c>
      <c r="F236" s="221" t="s">
        <v>324</v>
      </c>
      <c r="G236" s="222" t="s">
        <v>233</v>
      </c>
      <c r="H236" s="223">
        <v>0.314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38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202</v>
      </c>
      <c r="AT236" s="230" t="s">
        <v>139</v>
      </c>
      <c r="AU236" s="230" t="s">
        <v>144</v>
      </c>
      <c r="AY236" s="18" t="s">
        <v>134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81</v>
      </c>
      <c r="BK236" s="231">
        <f>ROUND(I236*H236,2)</f>
        <v>0</v>
      </c>
      <c r="BL236" s="18" t="s">
        <v>202</v>
      </c>
      <c r="BM236" s="230" t="s">
        <v>206</v>
      </c>
    </row>
    <row r="237" s="13" customFormat="1">
      <c r="A237" s="13"/>
      <c r="B237" s="232"/>
      <c r="C237" s="233"/>
      <c r="D237" s="234" t="s">
        <v>145</v>
      </c>
      <c r="E237" s="235" t="s">
        <v>1</v>
      </c>
      <c r="F237" s="236" t="s">
        <v>326</v>
      </c>
      <c r="G237" s="233"/>
      <c r="H237" s="237">
        <v>0.314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145</v>
      </c>
      <c r="AU237" s="243" t="s">
        <v>144</v>
      </c>
      <c r="AV237" s="13" t="s">
        <v>83</v>
      </c>
      <c r="AW237" s="13" t="s">
        <v>30</v>
      </c>
      <c r="AX237" s="13" t="s">
        <v>73</v>
      </c>
      <c r="AY237" s="243" t="s">
        <v>134</v>
      </c>
    </row>
    <row r="238" s="14" customFormat="1">
      <c r="A238" s="14"/>
      <c r="B238" s="244"/>
      <c r="C238" s="245"/>
      <c r="D238" s="234" t="s">
        <v>145</v>
      </c>
      <c r="E238" s="246" t="s">
        <v>1</v>
      </c>
      <c r="F238" s="247" t="s">
        <v>147</v>
      </c>
      <c r="G238" s="245"/>
      <c r="H238" s="248">
        <v>0.314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145</v>
      </c>
      <c r="AU238" s="254" t="s">
        <v>144</v>
      </c>
      <c r="AV238" s="14" t="s">
        <v>143</v>
      </c>
      <c r="AW238" s="14" t="s">
        <v>30</v>
      </c>
      <c r="AX238" s="14" t="s">
        <v>81</v>
      </c>
      <c r="AY238" s="254" t="s">
        <v>134</v>
      </c>
    </row>
    <row r="239" s="2" customFormat="1" ht="16.5" customHeight="1">
      <c r="A239" s="39"/>
      <c r="B239" s="40"/>
      <c r="C239" s="255" t="s">
        <v>331</v>
      </c>
      <c r="D239" s="255" t="s">
        <v>188</v>
      </c>
      <c r="E239" s="256" t="s">
        <v>328</v>
      </c>
      <c r="F239" s="257" t="s">
        <v>329</v>
      </c>
      <c r="G239" s="258" t="s">
        <v>233</v>
      </c>
      <c r="H239" s="259">
        <v>0.314</v>
      </c>
      <c r="I239" s="260"/>
      <c r="J239" s="261">
        <f>ROUND(I239*H239,2)</f>
        <v>0</v>
      </c>
      <c r="K239" s="257" t="s">
        <v>1</v>
      </c>
      <c r="L239" s="262"/>
      <c r="M239" s="263" t="s">
        <v>1</v>
      </c>
      <c r="N239" s="264" t="s">
        <v>38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261</v>
      </c>
      <c r="AT239" s="230" t="s">
        <v>188</v>
      </c>
      <c r="AU239" s="230" t="s">
        <v>144</v>
      </c>
      <c r="AY239" s="18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81</v>
      </c>
      <c r="BK239" s="231">
        <f>ROUND(I239*H239,2)</f>
        <v>0</v>
      </c>
      <c r="BL239" s="18" t="s">
        <v>202</v>
      </c>
      <c r="BM239" s="230" t="s">
        <v>494</v>
      </c>
    </row>
    <row r="240" s="13" customFormat="1">
      <c r="A240" s="13"/>
      <c r="B240" s="232"/>
      <c r="C240" s="233"/>
      <c r="D240" s="234" t="s">
        <v>145</v>
      </c>
      <c r="E240" s="235" t="s">
        <v>1</v>
      </c>
      <c r="F240" s="236" t="s">
        <v>326</v>
      </c>
      <c r="G240" s="233"/>
      <c r="H240" s="237">
        <v>0.314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145</v>
      </c>
      <c r="AU240" s="243" t="s">
        <v>144</v>
      </c>
      <c r="AV240" s="13" t="s">
        <v>83</v>
      </c>
      <c r="AW240" s="13" t="s">
        <v>30</v>
      </c>
      <c r="AX240" s="13" t="s">
        <v>73</v>
      </c>
      <c r="AY240" s="243" t="s">
        <v>134</v>
      </c>
    </row>
    <row r="241" s="14" customFormat="1">
      <c r="A241" s="14"/>
      <c r="B241" s="244"/>
      <c r="C241" s="245"/>
      <c r="D241" s="234" t="s">
        <v>145</v>
      </c>
      <c r="E241" s="246" t="s">
        <v>1</v>
      </c>
      <c r="F241" s="247" t="s">
        <v>147</v>
      </c>
      <c r="G241" s="245"/>
      <c r="H241" s="248">
        <v>0.314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145</v>
      </c>
      <c r="AU241" s="254" t="s">
        <v>144</v>
      </c>
      <c r="AV241" s="14" t="s">
        <v>143</v>
      </c>
      <c r="AW241" s="14" t="s">
        <v>30</v>
      </c>
      <c r="AX241" s="14" t="s">
        <v>81</v>
      </c>
      <c r="AY241" s="254" t="s">
        <v>134</v>
      </c>
    </row>
    <row r="242" s="2" customFormat="1" ht="24.15" customHeight="1">
      <c r="A242" s="39"/>
      <c r="B242" s="40"/>
      <c r="C242" s="219" t="s">
        <v>336</v>
      </c>
      <c r="D242" s="219" t="s">
        <v>139</v>
      </c>
      <c r="E242" s="220" t="s">
        <v>332</v>
      </c>
      <c r="F242" s="221" t="s">
        <v>333</v>
      </c>
      <c r="G242" s="222" t="s">
        <v>279</v>
      </c>
      <c r="H242" s="223">
        <v>50.399999999999999</v>
      </c>
      <c r="I242" s="224"/>
      <c r="J242" s="225">
        <f>ROUND(I242*H242,2)</f>
        <v>0</v>
      </c>
      <c r="K242" s="221" t="s">
        <v>243</v>
      </c>
      <c r="L242" s="45"/>
      <c r="M242" s="226" t="s">
        <v>1</v>
      </c>
      <c r="N242" s="227" t="s">
        <v>38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202</v>
      </c>
      <c r="AT242" s="230" t="s">
        <v>139</v>
      </c>
      <c r="AU242" s="230" t="s">
        <v>144</v>
      </c>
      <c r="AY242" s="18" t="s">
        <v>134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81</v>
      </c>
      <c r="BK242" s="231">
        <f>ROUND(I242*H242,2)</f>
        <v>0</v>
      </c>
      <c r="BL242" s="18" t="s">
        <v>202</v>
      </c>
      <c r="BM242" s="230" t="s">
        <v>498</v>
      </c>
    </row>
    <row r="243" s="13" customFormat="1">
      <c r="A243" s="13"/>
      <c r="B243" s="232"/>
      <c r="C243" s="233"/>
      <c r="D243" s="234" t="s">
        <v>145</v>
      </c>
      <c r="E243" s="235" t="s">
        <v>1</v>
      </c>
      <c r="F243" s="236" t="s">
        <v>335</v>
      </c>
      <c r="G243" s="233"/>
      <c r="H243" s="237">
        <v>50.399999999999999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145</v>
      </c>
      <c r="AU243" s="243" t="s">
        <v>144</v>
      </c>
      <c r="AV243" s="13" t="s">
        <v>83</v>
      </c>
      <c r="AW243" s="13" t="s">
        <v>30</v>
      </c>
      <c r="AX243" s="13" t="s">
        <v>73</v>
      </c>
      <c r="AY243" s="243" t="s">
        <v>134</v>
      </c>
    </row>
    <row r="244" s="14" customFormat="1">
      <c r="A244" s="14"/>
      <c r="B244" s="244"/>
      <c r="C244" s="245"/>
      <c r="D244" s="234" t="s">
        <v>145</v>
      </c>
      <c r="E244" s="246" t="s">
        <v>1</v>
      </c>
      <c r="F244" s="247" t="s">
        <v>147</v>
      </c>
      <c r="G244" s="245"/>
      <c r="H244" s="248">
        <v>50.399999999999999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145</v>
      </c>
      <c r="AU244" s="254" t="s">
        <v>144</v>
      </c>
      <c r="AV244" s="14" t="s">
        <v>143</v>
      </c>
      <c r="AW244" s="14" t="s">
        <v>30</v>
      </c>
      <c r="AX244" s="14" t="s">
        <v>81</v>
      </c>
      <c r="AY244" s="254" t="s">
        <v>134</v>
      </c>
    </row>
    <row r="245" s="12" customFormat="1" ht="20.88" customHeight="1">
      <c r="A245" s="12"/>
      <c r="B245" s="203"/>
      <c r="C245" s="204"/>
      <c r="D245" s="205" t="s">
        <v>72</v>
      </c>
      <c r="E245" s="217" t="s">
        <v>618</v>
      </c>
      <c r="F245" s="217" t="s">
        <v>619</v>
      </c>
      <c r="G245" s="204"/>
      <c r="H245" s="204"/>
      <c r="I245" s="207"/>
      <c r="J245" s="218">
        <f>BK245</f>
        <v>0</v>
      </c>
      <c r="K245" s="204"/>
      <c r="L245" s="209"/>
      <c r="M245" s="210"/>
      <c r="N245" s="211"/>
      <c r="O245" s="211"/>
      <c r="P245" s="212">
        <f>SUM(P246:P260)</f>
        <v>0</v>
      </c>
      <c r="Q245" s="211"/>
      <c r="R245" s="212">
        <f>SUM(R246:R260)</f>
        <v>0</v>
      </c>
      <c r="S245" s="211"/>
      <c r="T245" s="213">
        <f>SUM(T246:T260)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4" t="s">
        <v>144</v>
      </c>
      <c r="AT245" s="215" t="s">
        <v>72</v>
      </c>
      <c r="AU245" s="215" t="s">
        <v>83</v>
      </c>
      <c r="AY245" s="214" t="s">
        <v>134</v>
      </c>
      <c r="BK245" s="216">
        <f>SUM(BK246:BK260)</f>
        <v>0</v>
      </c>
    </row>
    <row r="246" s="2" customFormat="1" ht="21.75" customHeight="1">
      <c r="A246" s="39"/>
      <c r="B246" s="40"/>
      <c r="C246" s="219" t="s">
        <v>345</v>
      </c>
      <c r="D246" s="219" t="s">
        <v>139</v>
      </c>
      <c r="E246" s="220" t="s">
        <v>621</v>
      </c>
      <c r="F246" s="221" t="s">
        <v>622</v>
      </c>
      <c r="G246" s="222" t="s">
        <v>623</v>
      </c>
      <c r="H246" s="223">
        <v>18.469999999999999</v>
      </c>
      <c r="I246" s="224"/>
      <c r="J246" s="225">
        <f>ROUND(I246*H246,2)</f>
        <v>0</v>
      </c>
      <c r="K246" s="221" t="s">
        <v>217</v>
      </c>
      <c r="L246" s="45"/>
      <c r="M246" s="226" t="s">
        <v>1</v>
      </c>
      <c r="N246" s="227" t="s">
        <v>38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202</v>
      </c>
      <c r="AT246" s="230" t="s">
        <v>139</v>
      </c>
      <c r="AU246" s="230" t="s">
        <v>144</v>
      </c>
      <c r="AY246" s="18" t="s">
        <v>134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81</v>
      </c>
      <c r="BK246" s="231">
        <f>ROUND(I246*H246,2)</f>
        <v>0</v>
      </c>
      <c r="BL246" s="18" t="s">
        <v>202</v>
      </c>
      <c r="BM246" s="230" t="s">
        <v>210</v>
      </c>
    </row>
    <row r="247" s="2" customFormat="1" ht="16.5" customHeight="1">
      <c r="A247" s="39"/>
      <c r="B247" s="40"/>
      <c r="C247" s="219" t="s">
        <v>350</v>
      </c>
      <c r="D247" s="219" t="s">
        <v>139</v>
      </c>
      <c r="E247" s="220" t="s">
        <v>625</v>
      </c>
      <c r="F247" s="221" t="s">
        <v>626</v>
      </c>
      <c r="G247" s="222" t="s">
        <v>623</v>
      </c>
      <c r="H247" s="223">
        <v>18.469999999999999</v>
      </c>
      <c r="I247" s="224"/>
      <c r="J247" s="225">
        <f>ROUND(I247*H247,2)</f>
        <v>0</v>
      </c>
      <c r="K247" s="221" t="s">
        <v>223</v>
      </c>
      <c r="L247" s="45"/>
      <c r="M247" s="226" t="s">
        <v>1</v>
      </c>
      <c r="N247" s="227" t="s">
        <v>38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202</v>
      </c>
      <c r="AT247" s="230" t="s">
        <v>139</v>
      </c>
      <c r="AU247" s="230" t="s">
        <v>144</v>
      </c>
      <c r="AY247" s="18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81</v>
      </c>
      <c r="BK247" s="231">
        <f>ROUND(I247*H247,2)</f>
        <v>0</v>
      </c>
      <c r="BL247" s="18" t="s">
        <v>202</v>
      </c>
      <c r="BM247" s="230" t="s">
        <v>501</v>
      </c>
    </row>
    <row r="248" s="13" customFormat="1">
      <c r="A248" s="13"/>
      <c r="B248" s="232"/>
      <c r="C248" s="233"/>
      <c r="D248" s="234" t="s">
        <v>145</v>
      </c>
      <c r="E248" s="235" t="s">
        <v>1</v>
      </c>
      <c r="F248" s="236" t="s">
        <v>1558</v>
      </c>
      <c r="G248" s="233"/>
      <c r="H248" s="237">
        <v>18.469999999999999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145</v>
      </c>
      <c r="AU248" s="243" t="s">
        <v>144</v>
      </c>
      <c r="AV248" s="13" t="s">
        <v>83</v>
      </c>
      <c r="AW248" s="13" t="s">
        <v>30</v>
      </c>
      <c r="AX248" s="13" t="s">
        <v>73</v>
      </c>
      <c r="AY248" s="243" t="s">
        <v>134</v>
      </c>
    </row>
    <row r="249" s="14" customFormat="1">
      <c r="A249" s="14"/>
      <c r="B249" s="244"/>
      <c r="C249" s="245"/>
      <c r="D249" s="234" t="s">
        <v>145</v>
      </c>
      <c r="E249" s="246" t="s">
        <v>1</v>
      </c>
      <c r="F249" s="247" t="s">
        <v>147</v>
      </c>
      <c r="G249" s="245"/>
      <c r="H249" s="248">
        <v>18.469999999999999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145</v>
      </c>
      <c r="AU249" s="254" t="s">
        <v>144</v>
      </c>
      <c r="AV249" s="14" t="s">
        <v>143</v>
      </c>
      <c r="AW249" s="14" t="s">
        <v>30</v>
      </c>
      <c r="AX249" s="14" t="s">
        <v>81</v>
      </c>
      <c r="AY249" s="254" t="s">
        <v>134</v>
      </c>
    </row>
    <row r="250" s="2" customFormat="1" ht="33" customHeight="1">
      <c r="A250" s="39"/>
      <c r="B250" s="40"/>
      <c r="C250" s="219" t="s">
        <v>354</v>
      </c>
      <c r="D250" s="219" t="s">
        <v>139</v>
      </c>
      <c r="E250" s="220" t="s">
        <v>637</v>
      </c>
      <c r="F250" s="221" t="s">
        <v>638</v>
      </c>
      <c r="G250" s="222" t="s">
        <v>623</v>
      </c>
      <c r="H250" s="223">
        <v>3.2400000000000002</v>
      </c>
      <c r="I250" s="224"/>
      <c r="J250" s="225">
        <f>ROUND(I250*H250,2)</f>
        <v>0</v>
      </c>
      <c r="K250" s="221" t="s">
        <v>243</v>
      </c>
      <c r="L250" s="45"/>
      <c r="M250" s="226" t="s">
        <v>1</v>
      </c>
      <c r="N250" s="227" t="s">
        <v>38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202</v>
      </c>
      <c r="AT250" s="230" t="s">
        <v>139</v>
      </c>
      <c r="AU250" s="230" t="s">
        <v>144</v>
      </c>
      <c r="AY250" s="18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81</v>
      </c>
      <c r="BK250" s="231">
        <f>ROUND(I250*H250,2)</f>
        <v>0</v>
      </c>
      <c r="BL250" s="18" t="s">
        <v>202</v>
      </c>
      <c r="BM250" s="230" t="s">
        <v>218</v>
      </c>
    </row>
    <row r="251" s="13" customFormat="1">
      <c r="A251" s="13"/>
      <c r="B251" s="232"/>
      <c r="C251" s="233"/>
      <c r="D251" s="234" t="s">
        <v>145</v>
      </c>
      <c r="E251" s="235" t="s">
        <v>1</v>
      </c>
      <c r="F251" s="236" t="s">
        <v>1559</v>
      </c>
      <c r="G251" s="233"/>
      <c r="H251" s="237">
        <v>3.2400000000000002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145</v>
      </c>
      <c r="AU251" s="243" t="s">
        <v>144</v>
      </c>
      <c r="AV251" s="13" t="s">
        <v>83</v>
      </c>
      <c r="AW251" s="13" t="s">
        <v>30</v>
      </c>
      <c r="AX251" s="13" t="s">
        <v>73</v>
      </c>
      <c r="AY251" s="243" t="s">
        <v>134</v>
      </c>
    </row>
    <row r="252" s="14" customFormat="1">
      <c r="A252" s="14"/>
      <c r="B252" s="244"/>
      <c r="C252" s="245"/>
      <c r="D252" s="234" t="s">
        <v>145</v>
      </c>
      <c r="E252" s="246" t="s">
        <v>1</v>
      </c>
      <c r="F252" s="247" t="s">
        <v>147</v>
      </c>
      <c r="G252" s="245"/>
      <c r="H252" s="248">
        <v>3.2400000000000002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145</v>
      </c>
      <c r="AU252" s="254" t="s">
        <v>144</v>
      </c>
      <c r="AV252" s="14" t="s">
        <v>143</v>
      </c>
      <c r="AW252" s="14" t="s">
        <v>30</v>
      </c>
      <c r="AX252" s="14" t="s">
        <v>81</v>
      </c>
      <c r="AY252" s="254" t="s">
        <v>134</v>
      </c>
    </row>
    <row r="253" s="2" customFormat="1" ht="24.15" customHeight="1">
      <c r="A253" s="39"/>
      <c r="B253" s="40"/>
      <c r="C253" s="219" t="s">
        <v>359</v>
      </c>
      <c r="D253" s="219" t="s">
        <v>139</v>
      </c>
      <c r="E253" s="220" t="s">
        <v>646</v>
      </c>
      <c r="F253" s="221" t="s">
        <v>647</v>
      </c>
      <c r="G253" s="222" t="s">
        <v>623</v>
      </c>
      <c r="H253" s="223">
        <v>3.2400000000000002</v>
      </c>
      <c r="I253" s="224"/>
      <c r="J253" s="225">
        <f>ROUND(I253*H253,2)</f>
        <v>0</v>
      </c>
      <c r="K253" s="221" t="s">
        <v>217</v>
      </c>
      <c r="L253" s="45"/>
      <c r="M253" s="226" t="s">
        <v>1</v>
      </c>
      <c r="N253" s="227" t="s">
        <v>38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202</v>
      </c>
      <c r="AT253" s="230" t="s">
        <v>139</v>
      </c>
      <c r="AU253" s="230" t="s">
        <v>144</v>
      </c>
      <c r="AY253" s="18" t="s">
        <v>134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81</v>
      </c>
      <c r="BK253" s="231">
        <f>ROUND(I253*H253,2)</f>
        <v>0</v>
      </c>
      <c r="BL253" s="18" t="s">
        <v>202</v>
      </c>
      <c r="BM253" s="230" t="s">
        <v>224</v>
      </c>
    </row>
    <row r="254" s="2" customFormat="1" ht="37.8" customHeight="1">
      <c r="A254" s="39"/>
      <c r="B254" s="40"/>
      <c r="C254" s="219" t="s">
        <v>363</v>
      </c>
      <c r="D254" s="219" t="s">
        <v>139</v>
      </c>
      <c r="E254" s="220" t="s">
        <v>649</v>
      </c>
      <c r="F254" s="221" t="s">
        <v>650</v>
      </c>
      <c r="G254" s="222" t="s">
        <v>623</v>
      </c>
      <c r="H254" s="223">
        <v>3.2400000000000002</v>
      </c>
      <c r="I254" s="224"/>
      <c r="J254" s="225">
        <f>ROUND(I254*H254,2)</f>
        <v>0</v>
      </c>
      <c r="K254" s="221" t="s">
        <v>243</v>
      </c>
      <c r="L254" s="45"/>
      <c r="M254" s="226" t="s">
        <v>1</v>
      </c>
      <c r="N254" s="227" t="s">
        <v>38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202</v>
      </c>
      <c r="AT254" s="230" t="s">
        <v>139</v>
      </c>
      <c r="AU254" s="230" t="s">
        <v>144</v>
      </c>
      <c r="AY254" s="18" t="s">
        <v>134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81</v>
      </c>
      <c r="BK254" s="231">
        <f>ROUND(I254*H254,2)</f>
        <v>0</v>
      </c>
      <c r="BL254" s="18" t="s">
        <v>202</v>
      </c>
      <c r="BM254" s="230" t="s">
        <v>228</v>
      </c>
    </row>
    <row r="255" s="2" customFormat="1" ht="24.15" customHeight="1">
      <c r="A255" s="39"/>
      <c r="B255" s="40"/>
      <c r="C255" s="255" t="s">
        <v>368</v>
      </c>
      <c r="D255" s="255" t="s">
        <v>188</v>
      </c>
      <c r="E255" s="256" t="s">
        <v>653</v>
      </c>
      <c r="F255" s="257" t="s">
        <v>654</v>
      </c>
      <c r="G255" s="258" t="s">
        <v>623</v>
      </c>
      <c r="H255" s="259">
        <v>0.81000000000000005</v>
      </c>
      <c r="I255" s="260"/>
      <c r="J255" s="261">
        <f>ROUND(I255*H255,2)</f>
        <v>0</v>
      </c>
      <c r="K255" s="257" t="s">
        <v>243</v>
      </c>
      <c r="L255" s="262"/>
      <c r="M255" s="263" t="s">
        <v>1</v>
      </c>
      <c r="N255" s="264" t="s">
        <v>38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261</v>
      </c>
      <c r="AT255" s="230" t="s">
        <v>188</v>
      </c>
      <c r="AU255" s="230" t="s">
        <v>144</v>
      </c>
      <c r="AY255" s="18" t="s">
        <v>134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81</v>
      </c>
      <c r="BK255" s="231">
        <f>ROUND(I255*H255,2)</f>
        <v>0</v>
      </c>
      <c r="BL255" s="18" t="s">
        <v>202</v>
      </c>
      <c r="BM255" s="230" t="s">
        <v>234</v>
      </c>
    </row>
    <row r="256" s="13" customFormat="1">
      <c r="A256" s="13"/>
      <c r="B256" s="232"/>
      <c r="C256" s="233"/>
      <c r="D256" s="234" t="s">
        <v>145</v>
      </c>
      <c r="E256" s="235" t="s">
        <v>1</v>
      </c>
      <c r="F256" s="236" t="s">
        <v>1560</v>
      </c>
      <c r="G256" s="233"/>
      <c r="H256" s="237">
        <v>0.81000000000000005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145</v>
      </c>
      <c r="AU256" s="243" t="s">
        <v>144</v>
      </c>
      <c r="AV256" s="13" t="s">
        <v>83</v>
      </c>
      <c r="AW256" s="13" t="s">
        <v>30</v>
      </c>
      <c r="AX256" s="13" t="s">
        <v>73</v>
      </c>
      <c r="AY256" s="243" t="s">
        <v>134</v>
      </c>
    </row>
    <row r="257" s="14" customFormat="1">
      <c r="A257" s="14"/>
      <c r="B257" s="244"/>
      <c r="C257" s="245"/>
      <c r="D257" s="234" t="s">
        <v>145</v>
      </c>
      <c r="E257" s="246" t="s">
        <v>1</v>
      </c>
      <c r="F257" s="247" t="s">
        <v>147</v>
      </c>
      <c r="G257" s="245"/>
      <c r="H257" s="248">
        <v>0.81000000000000005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145</v>
      </c>
      <c r="AU257" s="254" t="s">
        <v>144</v>
      </c>
      <c r="AV257" s="14" t="s">
        <v>143</v>
      </c>
      <c r="AW257" s="14" t="s">
        <v>30</v>
      </c>
      <c r="AX257" s="14" t="s">
        <v>81</v>
      </c>
      <c r="AY257" s="254" t="s">
        <v>134</v>
      </c>
    </row>
    <row r="258" s="2" customFormat="1" ht="37.8" customHeight="1">
      <c r="A258" s="39"/>
      <c r="B258" s="40"/>
      <c r="C258" s="219" t="s">
        <v>186</v>
      </c>
      <c r="D258" s="219" t="s">
        <v>139</v>
      </c>
      <c r="E258" s="220" t="s">
        <v>657</v>
      </c>
      <c r="F258" s="221" t="s">
        <v>658</v>
      </c>
      <c r="G258" s="222" t="s">
        <v>142</v>
      </c>
      <c r="H258" s="223">
        <v>13.4</v>
      </c>
      <c r="I258" s="224"/>
      <c r="J258" s="225">
        <f>ROUND(I258*H258,2)</f>
        <v>0</v>
      </c>
      <c r="K258" s="221" t="s">
        <v>223</v>
      </c>
      <c r="L258" s="45"/>
      <c r="M258" s="226" t="s">
        <v>1</v>
      </c>
      <c r="N258" s="227" t="s">
        <v>38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202</v>
      </c>
      <c r="AT258" s="230" t="s">
        <v>139</v>
      </c>
      <c r="AU258" s="230" t="s">
        <v>144</v>
      </c>
      <c r="AY258" s="18" t="s">
        <v>134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81</v>
      </c>
      <c r="BK258" s="231">
        <f>ROUND(I258*H258,2)</f>
        <v>0</v>
      </c>
      <c r="BL258" s="18" t="s">
        <v>202</v>
      </c>
      <c r="BM258" s="230" t="s">
        <v>244</v>
      </c>
    </row>
    <row r="259" s="2" customFormat="1" ht="24.15" customHeight="1">
      <c r="A259" s="39"/>
      <c r="B259" s="40"/>
      <c r="C259" s="219" t="s">
        <v>376</v>
      </c>
      <c r="D259" s="219" t="s">
        <v>139</v>
      </c>
      <c r="E259" s="220" t="s">
        <v>661</v>
      </c>
      <c r="F259" s="221" t="s">
        <v>662</v>
      </c>
      <c r="G259" s="222" t="s">
        <v>142</v>
      </c>
      <c r="H259" s="223">
        <v>13.4</v>
      </c>
      <c r="I259" s="224"/>
      <c r="J259" s="225">
        <f>ROUND(I259*H259,2)</f>
        <v>0</v>
      </c>
      <c r="K259" s="221" t="s">
        <v>243</v>
      </c>
      <c r="L259" s="45"/>
      <c r="M259" s="226" t="s">
        <v>1</v>
      </c>
      <c r="N259" s="227" t="s">
        <v>38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202</v>
      </c>
      <c r="AT259" s="230" t="s">
        <v>139</v>
      </c>
      <c r="AU259" s="230" t="s">
        <v>144</v>
      </c>
      <c r="AY259" s="18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81</v>
      </c>
      <c r="BK259" s="231">
        <f>ROUND(I259*H259,2)</f>
        <v>0</v>
      </c>
      <c r="BL259" s="18" t="s">
        <v>202</v>
      </c>
      <c r="BM259" s="230" t="s">
        <v>248</v>
      </c>
    </row>
    <row r="260" s="2" customFormat="1" ht="24.15" customHeight="1">
      <c r="A260" s="39"/>
      <c r="B260" s="40"/>
      <c r="C260" s="219" t="s">
        <v>380</v>
      </c>
      <c r="D260" s="219" t="s">
        <v>139</v>
      </c>
      <c r="E260" s="220" t="s">
        <v>664</v>
      </c>
      <c r="F260" s="221" t="s">
        <v>665</v>
      </c>
      <c r="G260" s="222" t="s">
        <v>142</v>
      </c>
      <c r="H260" s="223">
        <v>13.4</v>
      </c>
      <c r="I260" s="224"/>
      <c r="J260" s="225">
        <f>ROUND(I260*H260,2)</f>
        <v>0</v>
      </c>
      <c r="K260" s="221" t="s">
        <v>243</v>
      </c>
      <c r="L260" s="45"/>
      <c r="M260" s="226" t="s">
        <v>1</v>
      </c>
      <c r="N260" s="227" t="s">
        <v>38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202</v>
      </c>
      <c r="AT260" s="230" t="s">
        <v>139</v>
      </c>
      <c r="AU260" s="230" t="s">
        <v>144</v>
      </c>
      <c r="AY260" s="18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81</v>
      </c>
      <c r="BK260" s="231">
        <f>ROUND(I260*H260,2)</f>
        <v>0</v>
      </c>
      <c r="BL260" s="18" t="s">
        <v>202</v>
      </c>
      <c r="BM260" s="230" t="s">
        <v>267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341</v>
      </c>
      <c r="F261" s="217" t="s">
        <v>342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P262</f>
        <v>0</v>
      </c>
      <c r="Q261" s="211"/>
      <c r="R261" s="212">
        <f>R262</f>
        <v>0</v>
      </c>
      <c r="S261" s="211"/>
      <c r="T261" s="213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81</v>
      </c>
      <c r="AT261" s="215" t="s">
        <v>72</v>
      </c>
      <c r="AU261" s="215" t="s">
        <v>81</v>
      </c>
      <c r="AY261" s="214" t="s">
        <v>134</v>
      </c>
      <c r="BK261" s="216">
        <f>BK262</f>
        <v>0</v>
      </c>
    </row>
    <row r="262" s="12" customFormat="1" ht="20.88" customHeight="1">
      <c r="A262" s="12"/>
      <c r="B262" s="203"/>
      <c r="C262" s="204"/>
      <c r="D262" s="205" t="s">
        <v>72</v>
      </c>
      <c r="E262" s="217" t="s">
        <v>343</v>
      </c>
      <c r="F262" s="217" t="s">
        <v>344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SUM(P263:P290)</f>
        <v>0</v>
      </c>
      <c r="Q262" s="211"/>
      <c r="R262" s="212">
        <f>SUM(R263:R290)</f>
        <v>0</v>
      </c>
      <c r="S262" s="211"/>
      <c r="T262" s="213">
        <f>SUM(T263:T290)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81</v>
      </c>
      <c r="AT262" s="215" t="s">
        <v>72</v>
      </c>
      <c r="AU262" s="215" t="s">
        <v>83</v>
      </c>
      <c r="AY262" s="214" t="s">
        <v>134</v>
      </c>
      <c r="BK262" s="216">
        <f>SUM(BK263:BK290)</f>
        <v>0</v>
      </c>
    </row>
    <row r="263" s="2" customFormat="1" ht="24.15" customHeight="1">
      <c r="A263" s="39"/>
      <c r="B263" s="40"/>
      <c r="C263" s="219" t="s">
        <v>385</v>
      </c>
      <c r="D263" s="219" t="s">
        <v>139</v>
      </c>
      <c r="E263" s="220" t="s">
        <v>346</v>
      </c>
      <c r="F263" s="221" t="s">
        <v>347</v>
      </c>
      <c r="G263" s="222" t="s">
        <v>150</v>
      </c>
      <c r="H263" s="223">
        <v>6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38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143</v>
      </c>
      <c r="AT263" s="230" t="s">
        <v>139</v>
      </c>
      <c r="AU263" s="230" t="s">
        <v>144</v>
      </c>
      <c r="AY263" s="18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81</v>
      </c>
      <c r="BK263" s="231">
        <f>ROUND(I263*H263,2)</f>
        <v>0</v>
      </c>
      <c r="BL263" s="18" t="s">
        <v>143</v>
      </c>
      <c r="BM263" s="230" t="s">
        <v>273</v>
      </c>
    </row>
    <row r="264" s="2" customFormat="1">
      <c r="A264" s="39"/>
      <c r="B264" s="40"/>
      <c r="C264" s="41"/>
      <c r="D264" s="234" t="s">
        <v>192</v>
      </c>
      <c r="E264" s="41"/>
      <c r="F264" s="265" t="s">
        <v>349</v>
      </c>
      <c r="G264" s="41"/>
      <c r="H264" s="41"/>
      <c r="I264" s="266"/>
      <c r="J264" s="41"/>
      <c r="K264" s="41"/>
      <c r="L264" s="45"/>
      <c r="M264" s="267"/>
      <c r="N264" s="268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192</v>
      </c>
      <c r="AU264" s="18" t="s">
        <v>144</v>
      </c>
    </row>
    <row r="265" s="2" customFormat="1" ht="21.75" customHeight="1">
      <c r="A265" s="39"/>
      <c r="B265" s="40"/>
      <c r="C265" s="255" t="s">
        <v>389</v>
      </c>
      <c r="D265" s="255" t="s">
        <v>188</v>
      </c>
      <c r="E265" s="256" t="s">
        <v>351</v>
      </c>
      <c r="F265" s="257" t="s">
        <v>352</v>
      </c>
      <c r="G265" s="258" t="s">
        <v>150</v>
      </c>
      <c r="H265" s="259">
        <v>6</v>
      </c>
      <c r="I265" s="260"/>
      <c r="J265" s="261">
        <f>ROUND(I265*H265,2)</f>
        <v>0</v>
      </c>
      <c r="K265" s="257" t="s">
        <v>1</v>
      </c>
      <c r="L265" s="262"/>
      <c r="M265" s="263" t="s">
        <v>1</v>
      </c>
      <c r="N265" s="264" t="s">
        <v>38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183</v>
      </c>
      <c r="AT265" s="230" t="s">
        <v>188</v>
      </c>
      <c r="AU265" s="230" t="s">
        <v>144</v>
      </c>
      <c r="AY265" s="18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81</v>
      </c>
      <c r="BK265" s="231">
        <f>ROUND(I265*H265,2)</f>
        <v>0</v>
      </c>
      <c r="BL265" s="18" t="s">
        <v>143</v>
      </c>
      <c r="BM265" s="230" t="s">
        <v>280</v>
      </c>
    </row>
    <row r="266" s="2" customFormat="1" ht="24.15" customHeight="1">
      <c r="A266" s="39"/>
      <c r="B266" s="40"/>
      <c r="C266" s="219" t="s">
        <v>395</v>
      </c>
      <c r="D266" s="219" t="s">
        <v>139</v>
      </c>
      <c r="E266" s="220" t="s">
        <v>355</v>
      </c>
      <c r="F266" s="221" t="s">
        <v>356</v>
      </c>
      <c r="G266" s="222" t="s">
        <v>150</v>
      </c>
      <c r="H266" s="223">
        <v>3</v>
      </c>
      <c r="I266" s="224"/>
      <c r="J266" s="225">
        <f>ROUND(I266*H266,2)</f>
        <v>0</v>
      </c>
      <c r="K266" s="221" t="s">
        <v>1</v>
      </c>
      <c r="L266" s="45"/>
      <c r="M266" s="226" t="s">
        <v>1</v>
      </c>
      <c r="N266" s="227" t="s">
        <v>38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143</v>
      </c>
      <c r="AT266" s="230" t="s">
        <v>139</v>
      </c>
      <c r="AU266" s="230" t="s">
        <v>144</v>
      </c>
      <c r="AY266" s="18" t="s">
        <v>134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81</v>
      </c>
      <c r="BK266" s="231">
        <f>ROUND(I266*H266,2)</f>
        <v>0</v>
      </c>
      <c r="BL266" s="18" t="s">
        <v>143</v>
      </c>
      <c r="BM266" s="230" t="s">
        <v>692</v>
      </c>
    </row>
    <row r="267" s="2" customFormat="1">
      <c r="A267" s="39"/>
      <c r="B267" s="40"/>
      <c r="C267" s="41"/>
      <c r="D267" s="234" t="s">
        <v>192</v>
      </c>
      <c r="E267" s="41"/>
      <c r="F267" s="265" t="s">
        <v>358</v>
      </c>
      <c r="G267" s="41"/>
      <c r="H267" s="41"/>
      <c r="I267" s="266"/>
      <c r="J267" s="41"/>
      <c r="K267" s="41"/>
      <c r="L267" s="45"/>
      <c r="M267" s="267"/>
      <c r="N267" s="26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144</v>
      </c>
    </row>
    <row r="268" s="2" customFormat="1" ht="21.75" customHeight="1">
      <c r="A268" s="39"/>
      <c r="B268" s="40"/>
      <c r="C268" s="255" t="s">
        <v>191</v>
      </c>
      <c r="D268" s="255" t="s">
        <v>188</v>
      </c>
      <c r="E268" s="256" t="s">
        <v>360</v>
      </c>
      <c r="F268" s="257" t="s">
        <v>361</v>
      </c>
      <c r="G268" s="258" t="s">
        <v>150</v>
      </c>
      <c r="H268" s="259">
        <v>3</v>
      </c>
      <c r="I268" s="260"/>
      <c r="J268" s="261">
        <f>ROUND(I268*H268,2)</f>
        <v>0</v>
      </c>
      <c r="K268" s="257" t="s">
        <v>1</v>
      </c>
      <c r="L268" s="262"/>
      <c r="M268" s="263" t="s">
        <v>1</v>
      </c>
      <c r="N268" s="264" t="s">
        <v>38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183</v>
      </c>
      <c r="AT268" s="230" t="s">
        <v>188</v>
      </c>
      <c r="AU268" s="230" t="s">
        <v>144</v>
      </c>
      <c r="AY268" s="18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81</v>
      </c>
      <c r="BK268" s="231">
        <f>ROUND(I268*H268,2)</f>
        <v>0</v>
      </c>
      <c r="BL268" s="18" t="s">
        <v>143</v>
      </c>
      <c r="BM268" s="230" t="s">
        <v>291</v>
      </c>
    </row>
    <row r="269" s="2" customFormat="1" ht="24.15" customHeight="1">
      <c r="A269" s="39"/>
      <c r="B269" s="40"/>
      <c r="C269" s="219" t="s">
        <v>407</v>
      </c>
      <c r="D269" s="219" t="s">
        <v>139</v>
      </c>
      <c r="E269" s="220" t="s">
        <v>1561</v>
      </c>
      <c r="F269" s="221" t="s">
        <v>1562</v>
      </c>
      <c r="G269" s="222" t="s">
        <v>150</v>
      </c>
      <c r="H269" s="223">
        <v>1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38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143</v>
      </c>
      <c r="AT269" s="230" t="s">
        <v>139</v>
      </c>
      <c r="AU269" s="230" t="s">
        <v>144</v>
      </c>
      <c r="AY269" s="18" t="s">
        <v>134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81</v>
      </c>
      <c r="BK269" s="231">
        <f>ROUND(I269*H269,2)</f>
        <v>0</v>
      </c>
      <c r="BL269" s="18" t="s">
        <v>143</v>
      </c>
      <c r="BM269" s="230" t="s">
        <v>257</v>
      </c>
    </row>
    <row r="270" s="2" customFormat="1">
      <c r="A270" s="39"/>
      <c r="B270" s="40"/>
      <c r="C270" s="41"/>
      <c r="D270" s="234" t="s">
        <v>192</v>
      </c>
      <c r="E270" s="41"/>
      <c r="F270" s="265" t="s">
        <v>1563</v>
      </c>
      <c r="G270" s="41"/>
      <c r="H270" s="41"/>
      <c r="I270" s="266"/>
      <c r="J270" s="41"/>
      <c r="K270" s="41"/>
      <c r="L270" s="45"/>
      <c r="M270" s="267"/>
      <c r="N270" s="268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192</v>
      </c>
      <c r="AU270" s="18" t="s">
        <v>144</v>
      </c>
    </row>
    <row r="271" s="2" customFormat="1" ht="16.5" customHeight="1">
      <c r="A271" s="39"/>
      <c r="B271" s="40"/>
      <c r="C271" s="255" t="s">
        <v>412</v>
      </c>
      <c r="D271" s="255" t="s">
        <v>188</v>
      </c>
      <c r="E271" s="256" t="s">
        <v>1564</v>
      </c>
      <c r="F271" s="257" t="s">
        <v>1565</v>
      </c>
      <c r="G271" s="258" t="s">
        <v>150</v>
      </c>
      <c r="H271" s="259">
        <v>1</v>
      </c>
      <c r="I271" s="260"/>
      <c r="J271" s="261">
        <f>ROUND(I271*H271,2)</f>
        <v>0</v>
      </c>
      <c r="K271" s="257" t="s">
        <v>1</v>
      </c>
      <c r="L271" s="262"/>
      <c r="M271" s="263" t="s">
        <v>1</v>
      </c>
      <c r="N271" s="264" t="s">
        <v>38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183</v>
      </c>
      <c r="AT271" s="230" t="s">
        <v>188</v>
      </c>
      <c r="AU271" s="230" t="s">
        <v>144</v>
      </c>
      <c r="AY271" s="18" t="s">
        <v>134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81</v>
      </c>
      <c r="BK271" s="231">
        <f>ROUND(I271*H271,2)</f>
        <v>0</v>
      </c>
      <c r="BL271" s="18" t="s">
        <v>143</v>
      </c>
      <c r="BM271" s="230" t="s">
        <v>262</v>
      </c>
    </row>
    <row r="272" s="2" customFormat="1" ht="21.75" customHeight="1">
      <c r="A272" s="39"/>
      <c r="B272" s="40"/>
      <c r="C272" s="219" t="s">
        <v>542</v>
      </c>
      <c r="D272" s="219" t="s">
        <v>139</v>
      </c>
      <c r="E272" s="220" t="s">
        <v>1566</v>
      </c>
      <c r="F272" s="221" t="s">
        <v>1567</v>
      </c>
      <c r="G272" s="222" t="s">
        <v>150</v>
      </c>
      <c r="H272" s="223">
        <v>1</v>
      </c>
      <c r="I272" s="224"/>
      <c r="J272" s="225">
        <f>ROUND(I272*H272,2)</f>
        <v>0</v>
      </c>
      <c r="K272" s="221" t="s">
        <v>1</v>
      </c>
      <c r="L272" s="45"/>
      <c r="M272" s="226" t="s">
        <v>1</v>
      </c>
      <c r="N272" s="227" t="s">
        <v>38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143</v>
      </c>
      <c r="AT272" s="230" t="s">
        <v>139</v>
      </c>
      <c r="AU272" s="230" t="s">
        <v>144</v>
      </c>
      <c r="AY272" s="18" t="s">
        <v>134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81</v>
      </c>
      <c r="BK272" s="231">
        <f>ROUND(I272*H272,2)</f>
        <v>0</v>
      </c>
      <c r="BL272" s="18" t="s">
        <v>143</v>
      </c>
      <c r="BM272" s="230" t="s">
        <v>536</v>
      </c>
    </row>
    <row r="273" s="2" customFormat="1">
      <c r="A273" s="39"/>
      <c r="B273" s="40"/>
      <c r="C273" s="41"/>
      <c r="D273" s="234" t="s">
        <v>192</v>
      </c>
      <c r="E273" s="41"/>
      <c r="F273" s="265" t="s">
        <v>1568</v>
      </c>
      <c r="G273" s="41"/>
      <c r="H273" s="41"/>
      <c r="I273" s="266"/>
      <c r="J273" s="41"/>
      <c r="K273" s="41"/>
      <c r="L273" s="45"/>
      <c r="M273" s="267"/>
      <c r="N273" s="268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144</v>
      </c>
    </row>
    <row r="274" s="2" customFormat="1" ht="16.5" customHeight="1">
      <c r="A274" s="39"/>
      <c r="B274" s="40"/>
      <c r="C274" s="255" t="s">
        <v>474</v>
      </c>
      <c r="D274" s="255" t="s">
        <v>188</v>
      </c>
      <c r="E274" s="256" t="s">
        <v>1569</v>
      </c>
      <c r="F274" s="257" t="s">
        <v>1570</v>
      </c>
      <c r="G274" s="258" t="s">
        <v>150</v>
      </c>
      <c r="H274" s="259">
        <v>1</v>
      </c>
      <c r="I274" s="260"/>
      <c r="J274" s="261">
        <f>ROUND(I274*H274,2)</f>
        <v>0</v>
      </c>
      <c r="K274" s="257" t="s">
        <v>1</v>
      </c>
      <c r="L274" s="262"/>
      <c r="M274" s="263" t="s">
        <v>1</v>
      </c>
      <c r="N274" s="264" t="s">
        <v>38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183</v>
      </c>
      <c r="AT274" s="230" t="s">
        <v>188</v>
      </c>
      <c r="AU274" s="230" t="s">
        <v>144</v>
      </c>
      <c r="AY274" s="18" t="s">
        <v>134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81</v>
      </c>
      <c r="BK274" s="231">
        <f>ROUND(I274*H274,2)</f>
        <v>0</v>
      </c>
      <c r="BL274" s="18" t="s">
        <v>143</v>
      </c>
      <c r="BM274" s="230" t="s">
        <v>295</v>
      </c>
    </row>
    <row r="275" s="2" customFormat="1" ht="24.15" customHeight="1">
      <c r="A275" s="39"/>
      <c r="B275" s="40"/>
      <c r="C275" s="219" t="s">
        <v>548</v>
      </c>
      <c r="D275" s="219" t="s">
        <v>139</v>
      </c>
      <c r="E275" s="220" t="s">
        <v>1571</v>
      </c>
      <c r="F275" s="221" t="s">
        <v>1572</v>
      </c>
      <c r="G275" s="222" t="s">
        <v>150</v>
      </c>
      <c r="H275" s="223">
        <v>1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38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143</v>
      </c>
      <c r="AT275" s="230" t="s">
        <v>139</v>
      </c>
      <c r="AU275" s="230" t="s">
        <v>144</v>
      </c>
      <c r="AY275" s="18" t="s">
        <v>134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81</v>
      </c>
      <c r="BK275" s="231">
        <f>ROUND(I275*H275,2)</f>
        <v>0</v>
      </c>
      <c r="BL275" s="18" t="s">
        <v>143</v>
      </c>
      <c r="BM275" s="230" t="s">
        <v>301</v>
      </c>
    </row>
    <row r="276" s="2" customFormat="1">
      <c r="A276" s="39"/>
      <c r="B276" s="40"/>
      <c r="C276" s="41"/>
      <c r="D276" s="234" t="s">
        <v>192</v>
      </c>
      <c r="E276" s="41"/>
      <c r="F276" s="265" t="s">
        <v>1573</v>
      </c>
      <c r="G276" s="41"/>
      <c r="H276" s="41"/>
      <c r="I276" s="266"/>
      <c r="J276" s="41"/>
      <c r="K276" s="41"/>
      <c r="L276" s="45"/>
      <c r="M276" s="267"/>
      <c r="N276" s="268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192</v>
      </c>
      <c r="AU276" s="18" t="s">
        <v>144</v>
      </c>
    </row>
    <row r="277" s="2" customFormat="1" ht="21.75" customHeight="1">
      <c r="A277" s="39"/>
      <c r="B277" s="40"/>
      <c r="C277" s="255" t="s">
        <v>478</v>
      </c>
      <c r="D277" s="255" t="s">
        <v>188</v>
      </c>
      <c r="E277" s="256" t="s">
        <v>1574</v>
      </c>
      <c r="F277" s="257" t="s">
        <v>1575</v>
      </c>
      <c r="G277" s="258" t="s">
        <v>150</v>
      </c>
      <c r="H277" s="259">
        <v>1</v>
      </c>
      <c r="I277" s="260"/>
      <c r="J277" s="261">
        <f>ROUND(I277*H277,2)</f>
        <v>0</v>
      </c>
      <c r="K277" s="257" t="s">
        <v>1</v>
      </c>
      <c r="L277" s="262"/>
      <c r="M277" s="263" t="s">
        <v>1</v>
      </c>
      <c r="N277" s="264" t="s">
        <v>38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183</v>
      </c>
      <c r="AT277" s="230" t="s">
        <v>188</v>
      </c>
      <c r="AU277" s="230" t="s">
        <v>144</v>
      </c>
      <c r="AY277" s="18" t="s">
        <v>134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81</v>
      </c>
      <c r="BK277" s="231">
        <f>ROUND(I277*H277,2)</f>
        <v>0</v>
      </c>
      <c r="BL277" s="18" t="s">
        <v>143</v>
      </c>
      <c r="BM277" s="230" t="s">
        <v>545</v>
      </c>
    </row>
    <row r="278" s="2" customFormat="1" ht="24.15" customHeight="1">
      <c r="A278" s="39"/>
      <c r="B278" s="40"/>
      <c r="C278" s="219" t="s">
        <v>553</v>
      </c>
      <c r="D278" s="219" t="s">
        <v>139</v>
      </c>
      <c r="E278" s="220" t="s">
        <v>1270</v>
      </c>
      <c r="F278" s="221" t="s">
        <v>1271</v>
      </c>
      <c r="G278" s="222" t="s">
        <v>150</v>
      </c>
      <c r="H278" s="223">
        <v>2</v>
      </c>
      <c r="I278" s="224"/>
      <c r="J278" s="225">
        <f>ROUND(I278*H278,2)</f>
        <v>0</v>
      </c>
      <c r="K278" s="221" t="s">
        <v>1</v>
      </c>
      <c r="L278" s="45"/>
      <c r="M278" s="226" t="s">
        <v>1</v>
      </c>
      <c r="N278" s="227" t="s">
        <v>38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143</v>
      </c>
      <c r="AT278" s="230" t="s">
        <v>139</v>
      </c>
      <c r="AU278" s="230" t="s">
        <v>144</v>
      </c>
      <c r="AY278" s="18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81</v>
      </c>
      <c r="BK278" s="231">
        <f>ROUND(I278*H278,2)</f>
        <v>0</v>
      </c>
      <c r="BL278" s="18" t="s">
        <v>143</v>
      </c>
      <c r="BM278" s="230" t="s">
        <v>307</v>
      </c>
    </row>
    <row r="279" s="2" customFormat="1">
      <c r="A279" s="39"/>
      <c r="B279" s="40"/>
      <c r="C279" s="41"/>
      <c r="D279" s="234" t="s">
        <v>192</v>
      </c>
      <c r="E279" s="41"/>
      <c r="F279" s="265" t="s">
        <v>1273</v>
      </c>
      <c r="G279" s="41"/>
      <c r="H279" s="41"/>
      <c r="I279" s="266"/>
      <c r="J279" s="41"/>
      <c r="K279" s="41"/>
      <c r="L279" s="45"/>
      <c r="M279" s="267"/>
      <c r="N279" s="26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144</v>
      </c>
    </row>
    <row r="280" s="2" customFormat="1" ht="24.15" customHeight="1">
      <c r="A280" s="39"/>
      <c r="B280" s="40"/>
      <c r="C280" s="255" t="s">
        <v>482</v>
      </c>
      <c r="D280" s="255" t="s">
        <v>188</v>
      </c>
      <c r="E280" s="256" t="s">
        <v>1274</v>
      </c>
      <c r="F280" s="257" t="s">
        <v>1275</v>
      </c>
      <c r="G280" s="258" t="s">
        <v>150</v>
      </c>
      <c r="H280" s="259">
        <v>2</v>
      </c>
      <c r="I280" s="260"/>
      <c r="J280" s="261">
        <f>ROUND(I280*H280,2)</f>
        <v>0</v>
      </c>
      <c r="K280" s="257" t="s">
        <v>1</v>
      </c>
      <c r="L280" s="262"/>
      <c r="M280" s="263" t="s">
        <v>1</v>
      </c>
      <c r="N280" s="264" t="s">
        <v>38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183</v>
      </c>
      <c r="AT280" s="230" t="s">
        <v>188</v>
      </c>
      <c r="AU280" s="230" t="s">
        <v>144</v>
      </c>
      <c r="AY280" s="18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81</v>
      </c>
      <c r="BK280" s="231">
        <f>ROUND(I280*H280,2)</f>
        <v>0</v>
      </c>
      <c r="BL280" s="18" t="s">
        <v>143</v>
      </c>
      <c r="BM280" s="230" t="s">
        <v>313</v>
      </c>
    </row>
    <row r="281" s="2" customFormat="1" ht="21.75" customHeight="1">
      <c r="A281" s="39"/>
      <c r="B281" s="40"/>
      <c r="C281" s="219" t="s">
        <v>555</v>
      </c>
      <c r="D281" s="219" t="s">
        <v>139</v>
      </c>
      <c r="E281" s="220" t="s">
        <v>381</v>
      </c>
      <c r="F281" s="221" t="s">
        <v>382</v>
      </c>
      <c r="G281" s="222" t="s">
        <v>150</v>
      </c>
      <c r="H281" s="223">
        <v>6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38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143</v>
      </c>
      <c r="AT281" s="230" t="s">
        <v>139</v>
      </c>
      <c r="AU281" s="230" t="s">
        <v>144</v>
      </c>
      <c r="AY281" s="18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81</v>
      </c>
      <c r="BK281" s="231">
        <f>ROUND(I281*H281,2)</f>
        <v>0</v>
      </c>
      <c r="BL281" s="18" t="s">
        <v>143</v>
      </c>
      <c r="BM281" s="230" t="s">
        <v>319</v>
      </c>
    </row>
    <row r="282" s="2" customFormat="1">
      <c r="A282" s="39"/>
      <c r="B282" s="40"/>
      <c r="C282" s="41"/>
      <c r="D282" s="234" t="s">
        <v>192</v>
      </c>
      <c r="E282" s="41"/>
      <c r="F282" s="265" t="s">
        <v>384</v>
      </c>
      <c r="G282" s="41"/>
      <c r="H282" s="41"/>
      <c r="I282" s="266"/>
      <c r="J282" s="41"/>
      <c r="K282" s="41"/>
      <c r="L282" s="45"/>
      <c r="M282" s="267"/>
      <c r="N282" s="268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192</v>
      </c>
      <c r="AU282" s="18" t="s">
        <v>144</v>
      </c>
    </row>
    <row r="283" s="2" customFormat="1" ht="16.5" customHeight="1">
      <c r="A283" s="39"/>
      <c r="B283" s="40"/>
      <c r="C283" s="255" t="s">
        <v>486</v>
      </c>
      <c r="D283" s="255" t="s">
        <v>188</v>
      </c>
      <c r="E283" s="256" t="s">
        <v>386</v>
      </c>
      <c r="F283" s="257" t="s">
        <v>387</v>
      </c>
      <c r="G283" s="258" t="s">
        <v>150</v>
      </c>
      <c r="H283" s="259">
        <v>6</v>
      </c>
      <c r="I283" s="260"/>
      <c r="J283" s="261">
        <f>ROUND(I283*H283,2)</f>
        <v>0</v>
      </c>
      <c r="K283" s="257" t="s">
        <v>1</v>
      </c>
      <c r="L283" s="262"/>
      <c r="M283" s="263" t="s">
        <v>1</v>
      </c>
      <c r="N283" s="264" t="s">
        <v>38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183</v>
      </c>
      <c r="AT283" s="230" t="s">
        <v>188</v>
      </c>
      <c r="AU283" s="230" t="s">
        <v>144</v>
      </c>
      <c r="AY283" s="18" t="s">
        <v>134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81</v>
      </c>
      <c r="BK283" s="231">
        <f>ROUND(I283*H283,2)</f>
        <v>0</v>
      </c>
      <c r="BL283" s="18" t="s">
        <v>143</v>
      </c>
      <c r="BM283" s="230" t="s">
        <v>325</v>
      </c>
    </row>
    <row r="284" s="2" customFormat="1" ht="16.5" customHeight="1">
      <c r="A284" s="39"/>
      <c r="B284" s="40"/>
      <c r="C284" s="219" t="s">
        <v>561</v>
      </c>
      <c r="D284" s="219" t="s">
        <v>139</v>
      </c>
      <c r="E284" s="220" t="s">
        <v>390</v>
      </c>
      <c r="F284" s="221" t="s">
        <v>391</v>
      </c>
      <c r="G284" s="222" t="s">
        <v>142</v>
      </c>
      <c r="H284" s="223">
        <v>512.52999999999997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38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143</v>
      </c>
      <c r="AT284" s="230" t="s">
        <v>139</v>
      </c>
      <c r="AU284" s="230" t="s">
        <v>144</v>
      </c>
      <c r="AY284" s="18" t="s">
        <v>134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81</v>
      </c>
      <c r="BK284" s="231">
        <f>ROUND(I284*H284,2)</f>
        <v>0</v>
      </c>
      <c r="BL284" s="18" t="s">
        <v>143</v>
      </c>
      <c r="BM284" s="230" t="s">
        <v>330</v>
      </c>
    </row>
    <row r="285" s="13" customFormat="1">
      <c r="A285" s="13"/>
      <c r="B285" s="232"/>
      <c r="C285" s="233"/>
      <c r="D285" s="234" t="s">
        <v>145</v>
      </c>
      <c r="E285" s="235" t="s">
        <v>1</v>
      </c>
      <c r="F285" s="236" t="s">
        <v>1576</v>
      </c>
      <c r="G285" s="233"/>
      <c r="H285" s="237">
        <v>512.52999999999997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145</v>
      </c>
      <c r="AU285" s="243" t="s">
        <v>144</v>
      </c>
      <c r="AV285" s="13" t="s">
        <v>83</v>
      </c>
      <c r="AW285" s="13" t="s">
        <v>30</v>
      </c>
      <c r="AX285" s="13" t="s">
        <v>73</v>
      </c>
      <c r="AY285" s="243" t="s">
        <v>134</v>
      </c>
    </row>
    <row r="286" s="14" customFormat="1">
      <c r="A286" s="14"/>
      <c r="B286" s="244"/>
      <c r="C286" s="245"/>
      <c r="D286" s="234" t="s">
        <v>145</v>
      </c>
      <c r="E286" s="246" t="s">
        <v>1</v>
      </c>
      <c r="F286" s="247" t="s">
        <v>147</v>
      </c>
      <c r="G286" s="245"/>
      <c r="H286" s="248">
        <v>512.52999999999997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145</v>
      </c>
      <c r="AU286" s="254" t="s">
        <v>144</v>
      </c>
      <c r="AV286" s="14" t="s">
        <v>143</v>
      </c>
      <c r="AW286" s="14" t="s">
        <v>30</v>
      </c>
      <c r="AX286" s="14" t="s">
        <v>81</v>
      </c>
      <c r="AY286" s="254" t="s">
        <v>134</v>
      </c>
    </row>
    <row r="287" s="2" customFormat="1" ht="16.5" customHeight="1">
      <c r="A287" s="39"/>
      <c r="B287" s="40"/>
      <c r="C287" s="255" t="s">
        <v>490</v>
      </c>
      <c r="D287" s="255" t="s">
        <v>188</v>
      </c>
      <c r="E287" s="256" t="s">
        <v>396</v>
      </c>
      <c r="F287" s="257" t="s">
        <v>397</v>
      </c>
      <c r="G287" s="258" t="s">
        <v>142</v>
      </c>
      <c r="H287" s="259">
        <v>512.52999999999997</v>
      </c>
      <c r="I287" s="260"/>
      <c r="J287" s="261">
        <f>ROUND(I287*H287,2)</f>
        <v>0</v>
      </c>
      <c r="K287" s="257" t="s">
        <v>1</v>
      </c>
      <c r="L287" s="262"/>
      <c r="M287" s="263" t="s">
        <v>1</v>
      </c>
      <c r="N287" s="264" t="s">
        <v>38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183</v>
      </c>
      <c r="AT287" s="230" t="s">
        <v>188</v>
      </c>
      <c r="AU287" s="230" t="s">
        <v>144</v>
      </c>
      <c r="AY287" s="18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81</v>
      </c>
      <c r="BK287" s="231">
        <f>ROUND(I287*H287,2)</f>
        <v>0</v>
      </c>
      <c r="BL287" s="18" t="s">
        <v>143</v>
      </c>
      <c r="BM287" s="230" t="s">
        <v>334</v>
      </c>
    </row>
    <row r="288" s="2" customFormat="1">
      <c r="A288" s="39"/>
      <c r="B288" s="40"/>
      <c r="C288" s="41"/>
      <c r="D288" s="234" t="s">
        <v>192</v>
      </c>
      <c r="E288" s="41"/>
      <c r="F288" s="265" t="s">
        <v>399</v>
      </c>
      <c r="G288" s="41"/>
      <c r="H288" s="41"/>
      <c r="I288" s="266"/>
      <c r="J288" s="41"/>
      <c r="K288" s="41"/>
      <c r="L288" s="45"/>
      <c r="M288" s="267"/>
      <c r="N288" s="26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192</v>
      </c>
      <c r="AU288" s="18" t="s">
        <v>144</v>
      </c>
    </row>
    <row r="289" s="13" customFormat="1">
      <c r="A289" s="13"/>
      <c r="B289" s="232"/>
      <c r="C289" s="233"/>
      <c r="D289" s="234" t="s">
        <v>145</v>
      </c>
      <c r="E289" s="235" t="s">
        <v>1</v>
      </c>
      <c r="F289" s="236" t="s">
        <v>1576</v>
      </c>
      <c r="G289" s="233"/>
      <c r="H289" s="237">
        <v>512.52999999999997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145</v>
      </c>
      <c r="AU289" s="243" t="s">
        <v>144</v>
      </c>
      <c r="AV289" s="13" t="s">
        <v>83</v>
      </c>
      <c r="AW289" s="13" t="s">
        <v>30</v>
      </c>
      <c r="AX289" s="13" t="s">
        <v>73</v>
      </c>
      <c r="AY289" s="243" t="s">
        <v>134</v>
      </c>
    </row>
    <row r="290" s="14" customFormat="1">
      <c r="A290" s="14"/>
      <c r="B290" s="244"/>
      <c r="C290" s="245"/>
      <c r="D290" s="234" t="s">
        <v>145</v>
      </c>
      <c r="E290" s="246" t="s">
        <v>1</v>
      </c>
      <c r="F290" s="247" t="s">
        <v>147</v>
      </c>
      <c r="G290" s="245"/>
      <c r="H290" s="248">
        <v>512.52999999999997</v>
      </c>
      <c r="I290" s="249"/>
      <c r="J290" s="245"/>
      <c r="K290" s="245"/>
      <c r="L290" s="250"/>
      <c r="M290" s="291"/>
      <c r="N290" s="292"/>
      <c r="O290" s="292"/>
      <c r="P290" s="292"/>
      <c r="Q290" s="292"/>
      <c r="R290" s="292"/>
      <c r="S290" s="292"/>
      <c r="T290" s="29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145</v>
      </c>
      <c r="AU290" s="254" t="s">
        <v>144</v>
      </c>
      <c r="AV290" s="14" t="s">
        <v>143</v>
      </c>
      <c r="AW290" s="14" t="s">
        <v>30</v>
      </c>
      <c r="AX290" s="14" t="s">
        <v>81</v>
      </c>
      <c r="AY290" s="254" t="s">
        <v>134</v>
      </c>
    </row>
    <row r="291" s="2" customFormat="1" ht="6.96" customHeight="1">
      <c r="A291" s="39"/>
      <c r="B291" s="67"/>
      <c r="C291" s="68"/>
      <c r="D291" s="68"/>
      <c r="E291" s="68"/>
      <c r="F291" s="68"/>
      <c r="G291" s="68"/>
      <c r="H291" s="68"/>
      <c r="I291" s="68"/>
      <c r="J291" s="68"/>
      <c r="K291" s="68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PWMlOZy+ha3M+0MXX+qF+NroBy8eLmkIlDaoUM9Z7J5ejqIUb1Ex6viY71+3yfa1p0gK53AF7wv95PDwCrXY4Q==" hashValue="ktPfcrMhWtGHne/CaHaw0htjdrIjwV5yPs/fPmZlQ5Oc/aVQf6RixuiF/drtVzhjfOdvfWq1fYyp8EfWhIoDZg==" algorithmName="SHA-512" password="CC35"/>
  <autoFilter ref="C125:K2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1577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ROUND((SUM(BE120:BE133)),  2)</f>
        <v>0</v>
      </c>
      <c r="G33" s="39"/>
      <c r="H33" s="39"/>
      <c r="I33" s="156">
        <v>0.20999999999999999</v>
      </c>
      <c r="J33" s="155">
        <f>ROUND(((SUM(BE120:BE133))*I33),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ROUND((SUM(BF120:BF133)),  2)</f>
        <v>0</v>
      </c>
      <c r="G34" s="39"/>
      <c r="H34" s="39"/>
      <c r="I34" s="156">
        <v>0.12</v>
      </c>
      <c r="J34" s="155">
        <f>ROUND(((SUM(BF120:BF133))*I34),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ROUND((SUM(BG120:BG133)),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ROUND((SUM(BH120:BH133)),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ROUND((SUM(BI120:BI133)),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652N - Trol. trať Legionářů (nezpůsobilé výdaje)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J130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Jihlava, TBUS Legionářů-etapizace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652N - Trol. trať Legionářů (nezpůsobilé výdaje)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6.3.2025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120</v>
      </c>
      <c r="D119" s="195" t="s">
        <v>58</v>
      </c>
      <c r="E119" s="195" t="s">
        <v>54</v>
      </c>
      <c r="F119" s="195" t="s">
        <v>55</v>
      </c>
      <c r="G119" s="195" t="s">
        <v>121</v>
      </c>
      <c r="H119" s="195" t="s">
        <v>122</v>
      </c>
      <c r="I119" s="195" t="s">
        <v>123</v>
      </c>
      <c r="J119" s="195" t="s">
        <v>104</v>
      </c>
      <c r="K119" s="196" t="s">
        <v>124</v>
      </c>
      <c r="L119" s="197"/>
      <c r="M119" s="101" t="s">
        <v>1</v>
      </c>
      <c r="N119" s="102" t="s">
        <v>37</v>
      </c>
      <c r="O119" s="102" t="s">
        <v>125</v>
      </c>
      <c r="P119" s="102" t="s">
        <v>126</v>
      </c>
      <c r="Q119" s="102" t="s">
        <v>127</v>
      </c>
      <c r="R119" s="102" t="s">
        <v>128</v>
      </c>
      <c r="S119" s="102" t="s">
        <v>129</v>
      </c>
      <c r="T119" s="103" t="s">
        <v>130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131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106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132</v>
      </c>
      <c r="F121" s="206" t="s">
        <v>133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</f>
        <v>0</v>
      </c>
      <c r="Q121" s="211"/>
      <c r="R121" s="212">
        <f>R122</f>
        <v>0</v>
      </c>
      <c r="S121" s="211"/>
      <c r="T121" s="213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134</v>
      </c>
      <c r="BK121" s="216">
        <f>BK122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135</v>
      </c>
      <c r="F122" s="217" t="s">
        <v>136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P123+P130</f>
        <v>0</v>
      </c>
      <c r="Q122" s="211"/>
      <c r="R122" s="212">
        <f>R123+R130</f>
        <v>0</v>
      </c>
      <c r="S122" s="211"/>
      <c r="T122" s="213">
        <f>T123+T130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134</v>
      </c>
      <c r="BK122" s="216">
        <f>BK123+BK130</f>
        <v>0</v>
      </c>
    </row>
    <row r="123" s="12" customFormat="1" ht="20.88" customHeight="1">
      <c r="A123" s="12"/>
      <c r="B123" s="203"/>
      <c r="C123" s="204"/>
      <c r="D123" s="205" t="s">
        <v>72</v>
      </c>
      <c r="E123" s="217" t="s">
        <v>137</v>
      </c>
      <c r="F123" s="217" t="s">
        <v>138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SUM(P124:P129)</f>
        <v>0</v>
      </c>
      <c r="Q123" s="211"/>
      <c r="R123" s="212">
        <f>SUM(R124:R129)</f>
        <v>0</v>
      </c>
      <c r="S123" s="211"/>
      <c r="T123" s="213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81</v>
      </c>
      <c r="AT123" s="215" t="s">
        <v>72</v>
      </c>
      <c r="AU123" s="215" t="s">
        <v>83</v>
      </c>
      <c r="AY123" s="214" t="s">
        <v>134</v>
      </c>
      <c r="BK123" s="216">
        <f>SUM(BK124:BK129)</f>
        <v>0</v>
      </c>
    </row>
    <row r="124" s="2" customFormat="1" ht="16.5" customHeight="1">
      <c r="A124" s="39"/>
      <c r="B124" s="40"/>
      <c r="C124" s="219" t="s">
        <v>81</v>
      </c>
      <c r="D124" s="219" t="s">
        <v>139</v>
      </c>
      <c r="E124" s="220" t="s">
        <v>151</v>
      </c>
      <c r="F124" s="221" t="s">
        <v>152</v>
      </c>
      <c r="G124" s="222" t="s">
        <v>150</v>
      </c>
      <c r="H124" s="223">
        <v>4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143</v>
      </c>
      <c r="AT124" s="230" t="s">
        <v>139</v>
      </c>
      <c r="AU124" s="230" t="s">
        <v>144</v>
      </c>
      <c r="AY124" s="18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143</v>
      </c>
      <c r="BM124" s="230" t="s">
        <v>1578</v>
      </c>
    </row>
    <row r="125" s="13" customFormat="1">
      <c r="A125" s="13"/>
      <c r="B125" s="232"/>
      <c r="C125" s="233"/>
      <c r="D125" s="234" t="s">
        <v>145</v>
      </c>
      <c r="E125" s="235" t="s">
        <v>1</v>
      </c>
      <c r="F125" s="236" t="s">
        <v>1579</v>
      </c>
      <c r="G125" s="233"/>
      <c r="H125" s="237">
        <v>4</v>
      </c>
      <c r="I125" s="238"/>
      <c r="J125" s="233"/>
      <c r="K125" s="233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145</v>
      </c>
      <c r="AU125" s="243" t="s">
        <v>144</v>
      </c>
      <c r="AV125" s="13" t="s">
        <v>83</v>
      </c>
      <c r="AW125" s="13" t="s">
        <v>30</v>
      </c>
      <c r="AX125" s="13" t="s">
        <v>73</v>
      </c>
      <c r="AY125" s="243" t="s">
        <v>134</v>
      </c>
    </row>
    <row r="126" s="14" customFormat="1">
      <c r="A126" s="14"/>
      <c r="B126" s="244"/>
      <c r="C126" s="245"/>
      <c r="D126" s="234" t="s">
        <v>145</v>
      </c>
      <c r="E126" s="246" t="s">
        <v>1</v>
      </c>
      <c r="F126" s="247" t="s">
        <v>147</v>
      </c>
      <c r="G126" s="245"/>
      <c r="H126" s="248">
        <v>4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145</v>
      </c>
      <c r="AU126" s="254" t="s">
        <v>144</v>
      </c>
      <c r="AV126" s="14" t="s">
        <v>143</v>
      </c>
      <c r="AW126" s="14" t="s">
        <v>30</v>
      </c>
      <c r="AX126" s="14" t="s">
        <v>81</v>
      </c>
      <c r="AY126" s="254" t="s">
        <v>134</v>
      </c>
    </row>
    <row r="127" s="2" customFormat="1" ht="16.5" customHeight="1">
      <c r="A127" s="39"/>
      <c r="B127" s="40"/>
      <c r="C127" s="219" t="s">
        <v>83</v>
      </c>
      <c r="D127" s="219" t="s">
        <v>139</v>
      </c>
      <c r="E127" s="220" t="s">
        <v>1518</v>
      </c>
      <c r="F127" s="221" t="s">
        <v>1519</v>
      </c>
      <c r="G127" s="222" t="s">
        <v>150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38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143</v>
      </c>
      <c r="AT127" s="230" t="s">
        <v>139</v>
      </c>
      <c r="AU127" s="230" t="s">
        <v>144</v>
      </c>
      <c r="AY127" s="18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143</v>
      </c>
      <c r="BM127" s="230" t="s">
        <v>1580</v>
      </c>
    </row>
    <row r="128" s="13" customFormat="1">
      <c r="A128" s="13"/>
      <c r="B128" s="232"/>
      <c r="C128" s="233"/>
      <c r="D128" s="234" t="s">
        <v>145</v>
      </c>
      <c r="E128" s="235" t="s">
        <v>1</v>
      </c>
      <c r="F128" s="236" t="s">
        <v>1581</v>
      </c>
      <c r="G128" s="233"/>
      <c r="H128" s="237">
        <v>1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145</v>
      </c>
      <c r="AU128" s="243" t="s">
        <v>144</v>
      </c>
      <c r="AV128" s="13" t="s">
        <v>83</v>
      </c>
      <c r="AW128" s="13" t="s">
        <v>30</v>
      </c>
      <c r="AX128" s="13" t="s">
        <v>73</v>
      </c>
      <c r="AY128" s="243" t="s">
        <v>134</v>
      </c>
    </row>
    <row r="129" s="14" customFormat="1">
      <c r="A129" s="14"/>
      <c r="B129" s="244"/>
      <c r="C129" s="245"/>
      <c r="D129" s="234" t="s">
        <v>145</v>
      </c>
      <c r="E129" s="246" t="s">
        <v>1</v>
      </c>
      <c r="F129" s="247" t="s">
        <v>147</v>
      </c>
      <c r="G129" s="245"/>
      <c r="H129" s="248">
        <v>1</v>
      </c>
      <c r="I129" s="249"/>
      <c r="J129" s="245"/>
      <c r="K129" s="245"/>
      <c r="L129" s="250"/>
      <c r="M129" s="251"/>
      <c r="N129" s="252"/>
      <c r="O129" s="252"/>
      <c r="P129" s="252"/>
      <c r="Q129" s="252"/>
      <c r="R129" s="252"/>
      <c r="S129" s="252"/>
      <c r="T129" s="25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4" t="s">
        <v>145</v>
      </c>
      <c r="AU129" s="254" t="s">
        <v>144</v>
      </c>
      <c r="AV129" s="14" t="s">
        <v>143</v>
      </c>
      <c r="AW129" s="14" t="s">
        <v>30</v>
      </c>
      <c r="AX129" s="14" t="s">
        <v>81</v>
      </c>
      <c r="AY129" s="254" t="s">
        <v>134</v>
      </c>
    </row>
    <row r="130" s="12" customFormat="1" ht="20.88" customHeight="1">
      <c r="A130" s="12"/>
      <c r="B130" s="203"/>
      <c r="C130" s="204"/>
      <c r="D130" s="205" t="s">
        <v>72</v>
      </c>
      <c r="E130" s="217" t="s">
        <v>163</v>
      </c>
      <c r="F130" s="217" t="s">
        <v>164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SUM(P131:P133)</f>
        <v>0</v>
      </c>
      <c r="Q130" s="211"/>
      <c r="R130" s="212">
        <f>SUM(R131:R133)</f>
        <v>0</v>
      </c>
      <c r="S130" s="211"/>
      <c r="T130" s="213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83</v>
      </c>
      <c r="AY130" s="214" t="s">
        <v>134</v>
      </c>
      <c r="BK130" s="216">
        <f>SUM(BK131:BK133)</f>
        <v>0</v>
      </c>
    </row>
    <row r="131" s="2" customFormat="1" ht="21.75" customHeight="1">
      <c r="A131" s="39"/>
      <c r="B131" s="40"/>
      <c r="C131" s="219" t="s">
        <v>144</v>
      </c>
      <c r="D131" s="219" t="s">
        <v>139</v>
      </c>
      <c r="E131" s="220" t="s">
        <v>165</v>
      </c>
      <c r="F131" s="221" t="s">
        <v>166</v>
      </c>
      <c r="G131" s="222" t="s">
        <v>150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143</v>
      </c>
      <c r="AT131" s="230" t="s">
        <v>139</v>
      </c>
      <c r="AU131" s="230" t="s">
        <v>144</v>
      </c>
      <c r="AY131" s="18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143</v>
      </c>
      <c r="BM131" s="230" t="s">
        <v>1582</v>
      </c>
    </row>
    <row r="132" s="13" customFormat="1">
      <c r="A132" s="13"/>
      <c r="B132" s="232"/>
      <c r="C132" s="233"/>
      <c r="D132" s="234" t="s">
        <v>145</v>
      </c>
      <c r="E132" s="235" t="s">
        <v>1</v>
      </c>
      <c r="F132" s="236" t="s">
        <v>1581</v>
      </c>
      <c r="G132" s="233"/>
      <c r="H132" s="237">
        <v>1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145</v>
      </c>
      <c r="AU132" s="243" t="s">
        <v>144</v>
      </c>
      <c r="AV132" s="13" t="s">
        <v>83</v>
      </c>
      <c r="AW132" s="13" t="s">
        <v>30</v>
      </c>
      <c r="AX132" s="13" t="s">
        <v>73</v>
      </c>
      <c r="AY132" s="243" t="s">
        <v>134</v>
      </c>
    </row>
    <row r="133" s="14" customFormat="1">
      <c r="A133" s="14"/>
      <c r="B133" s="244"/>
      <c r="C133" s="245"/>
      <c r="D133" s="234" t="s">
        <v>145</v>
      </c>
      <c r="E133" s="246" t="s">
        <v>1</v>
      </c>
      <c r="F133" s="247" t="s">
        <v>147</v>
      </c>
      <c r="G133" s="245"/>
      <c r="H133" s="248">
        <v>1</v>
      </c>
      <c r="I133" s="249"/>
      <c r="J133" s="245"/>
      <c r="K133" s="245"/>
      <c r="L133" s="250"/>
      <c r="M133" s="291"/>
      <c r="N133" s="292"/>
      <c r="O133" s="292"/>
      <c r="P133" s="292"/>
      <c r="Q133" s="292"/>
      <c r="R133" s="292"/>
      <c r="S133" s="292"/>
      <c r="T133" s="29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145</v>
      </c>
      <c r="AU133" s="254" t="s">
        <v>144</v>
      </c>
      <c r="AV133" s="14" t="s">
        <v>143</v>
      </c>
      <c r="AW133" s="14" t="s">
        <v>30</v>
      </c>
      <c r="AX133" s="14" t="s">
        <v>81</v>
      </c>
      <c r="AY133" s="254" t="s">
        <v>134</v>
      </c>
    </row>
    <row r="134" s="2" customFormat="1" ht="6.96" customHeight="1">
      <c r="A134" s="39"/>
      <c r="B134" s="67"/>
      <c r="C134" s="68"/>
      <c r="D134" s="68"/>
      <c r="E134" s="68"/>
      <c r="F134" s="68"/>
      <c r="G134" s="68"/>
      <c r="H134" s="68"/>
      <c r="I134" s="68"/>
      <c r="J134" s="68"/>
      <c r="K134" s="68"/>
      <c r="L134" s="45"/>
      <c r="M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</sheetData>
  <sheetProtection sheet="1" autoFilter="0" formatColumns="0" formatRows="0" objects="1" scenarios="1" spinCount="100000" saltValue="UBmMgzYF706XOUseWQ8FfkACiyPg2yIph2lRmKOYhN+HFrSOdrEeJJxmNqrVliQyJ8xIG6F4E8F9QIZuQEeXbQ==" hashValue="2+z62eQs2Kl5byAGXQ69HDM714D/b6G6LDFnLpdqUfpBjg4BohUVwA7rDE65w49ybdCcml6xDvnw/+PevRSj+Q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Jihlava, TBUS Legionářů-etapizace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1583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6.3.2025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ROUND((SUM(BE121:BE141)),  2)</f>
        <v>0</v>
      </c>
      <c r="G33" s="39"/>
      <c r="H33" s="39"/>
      <c r="I33" s="156">
        <v>0.20999999999999999</v>
      </c>
      <c r="J33" s="155">
        <f>ROUND(((SUM(BE121:BE141))*I33),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ROUND((SUM(BF121:BF141)),  2)</f>
        <v>0</v>
      </c>
      <c r="G34" s="39"/>
      <c r="H34" s="39"/>
      <c r="I34" s="156">
        <v>0.12</v>
      </c>
      <c r="J34" s="155">
        <f>ROUND(((SUM(BF121:BF141))*I34),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ROUND((SUM(BG121:BG141)),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ROUND((SUM(BH121:BH141)),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ROUND((SUM(BI121:BI141)),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Jihlava, TBUS Legionářů-etapizace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6.3.2025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hidden="1" s="9" customFormat="1" ht="24.96" customHeight="1">
      <c r="A97" s="9"/>
      <c r="B97" s="180"/>
      <c r="C97" s="181"/>
      <c r="D97" s="182" t="s">
        <v>1584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80"/>
      <c r="C98" s="181"/>
      <c r="D98" s="182" t="s">
        <v>1583</v>
      </c>
      <c r="E98" s="183"/>
      <c r="F98" s="183"/>
      <c r="G98" s="183"/>
      <c r="H98" s="183"/>
      <c r="I98" s="183"/>
      <c r="J98" s="184">
        <f>J127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0" customFormat="1" ht="19.92" customHeight="1">
      <c r="A99" s="10"/>
      <c r="B99" s="186"/>
      <c r="C99" s="187"/>
      <c r="D99" s="188" t="s">
        <v>1585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1586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1587</v>
      </c>
      <c r="E101" s="189"/>
      <c r="F101" s="189"/>
      <c r="G101" s="189"/>
      <c r="H101" s="189"/>
      <c r="I101" s="189"/>
      <c r="J101" s="190">
        <f>J136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119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Jihlava, TBUS Legionářů-etapizace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VRN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6.3.2025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120</v>
      </c>
      <c r="D120" s="195" t="s">
        <v>58</v>
      </c>
      <c r="E120" s="195" t="s">
        <v>54</v>
      </c>
      <c r="F120" s="195" t="s">
        <v>55</v>
      </c>
      <c r="G120" s="195" t="s">
        <v>121</v>
      </c>
      <c r="H120" s="195" t="s">
        <v>122</v>
      </c>
      <c r="I120" s="195" t="s">
        <v>123</v>
      </c>
      <c r="J120" s="195" t="s">
        <v>104</v>
      </c>
      <c r="K120" s="196" t="s">
        <v>124</v>
      </c>
      <c r="L120" s="197"/>
      <c r="M120" s="101" t="s">
        <v>1</v>
      </c>
      <c r="N120" s="102" t="s">
        <v>37</v>
      </c>
      <c r="O120" s="102" t="s">
        <v>125</v>
      </c>
      <c r="P120" s="102" t="s">
        <v>126</v>
      </c>
      <c r="Q120" s="102" t="s">
        <v>127</v>
      </c>
      <c r="R120" s="102" t="s">
        <v>128</v>
      </c>
      <c r="S120" s="102" t="s">
        <v>129</v>
      </c>
      <c r="T120" s="103" t="s">
        <v>130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131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P122+P127</f>
        <v>0</v>
      </c>
      <c r="Q121" s="105"/>
      <c r="R121" s="200">
        <f>R122+R127</f>
        <v>0</v>
      </c>
      <c r="S121" s="105"/>
      <c r="T121" s="201">
        <f>T122+T127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106</v>
      </c>
      <c r="BK121" s="202">
        <f>BK122+BK127</f>
        <v>0</v>
      </c>
    </row>
    <row r="122" s="12" customFormat="1" ht="25.92" customHeight="1">
      <c r="A122" s="12"/>
      <c r="B122" s="203"/>
      <c r="C122" s="204"/>
      <c r="D122" s="205" t="s">
        <v>72</v>
      </c>
      <c r="E122" s="206" t="s">
        <v>1588</v>
      </c>
      <c r="F122" s="206" t="s">
        <v>1589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143</v>
      </c>
      <c r="AT122" s="215" t="s">
        <v>72</v>
      </c>
      <c r="AU122" s="215" t="s">
        <v>73</v>
      </c>
      <c r="AY122" s="214" t="s">
        <v>134</v>
      </c>
      <c r="BK122" s="216">
        <f>SUM(BK123:BK126)</f>
        <v>0</v>
      </c>
    </row>
    <row r="123" s="2" customFormat="1" ht="21.75" customHeight="1">
      <c r="A123" s="39"/>
      <c r="B123" s="40"/>
      <c r="C123" s="219" t="s">
        <v>81</v>
      </c>
      <c r="D123" s="219" t="s">
        <v>139</v>
      </c>
      <c r="E123" s="220" t="s">
        <v>1590</v>
      </c>
      <c r="F123" s="221" t="s">
        <v>1591</v>
      </c>
      <c r="G123" s="222" t="s">
        <v>1592</v>
      </c>
      <c r="H123" s="223">
        <v>24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38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1593</v>
      </c>
      <c r="AT123" s="230" t="s">
        <v>139</v>
      </c>
      <c r="AU123" s="230" t="s">
        <v>81</v>
      </c>
      <c r="AY123" s="18" t="s">
        <v>134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81</v>
      </c>
      <c r="BK123" s="231">
        <f>ROUND(I123*H123,2)</f>
        <v>0</v>
      </c>
      <c r="BL123" s="18" t="s">
        <v>1593</v>
      </c>
      <c r="BM123" s="230" t="s">
        <v>83</v>
      </c>
    </row>
    <row r="124" s="2" customFormat="1" ht="16.5" customHeight="1">
      <c r="A124" s="39"/>
      <c r="B124" s="40"/>
      <c r="C124" s="219" t="s">
        <v>83</v>
      </c>
      <c r="D124" s="219" t="s">
        <v>139</v>
      </c>
      <c r="E124" s="220" t="s">
        <v>1594</v>
      </c>
      <c r="F124" s="221" t="s">
        <v>1595</v>
      </c>
      <c r="G124" s="222" t="s">
        <v>1592</v>
      </c>
      <c r="H124" s="223">
        <v>24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38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1593</v>
      </c>
      <c r="AT124" s="230" t="s">
        <v>139</v>
      </c>
      <c r="AU124" s="230" t="s">
        <v>81</v>
      </c>
      <c r="AY124" s="18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81</v>
      </c>
      <c r="BK124" s="231">
        <f>ROUND(I124*H124,2)</f>
        <v>0</v>
      </c>
      <c r="BL124" s="18" t="s">
        <v>1593</v>
      </c>
      <c r="BM124" s="230" t="s">
        <v>143</v>
      </c>
    </row>
    <row r="125" s="2" customFormat="1" ht="16.5" customHeight="1">
      <c r="A125" s="39"/>
      <c r="B125" s="40"/>
      <c r="C125" s="219" t="s">
        <v>144</v>
      </c>
      <c r="D125" s="219" t="s">
        <v>139</v>
      </c>
      <c r="E125" s="220" t="s">
        <v>1596</v>
      </c>
      <c r="F125" s="221" t="s">
        <v>1597</v>
      </c>
      <c r="G125" s="222" t="s">
        <v>1592</v>
      </c>
      <c r="H125" s="223">
        <v>24</v>
      </c>
      <c r="I125" s="224"/>
      <c r="J125" s="225">
        <f>ROUND(I125*H125,2)</f>
        <v>0</v>
      </c>
      <c r="K125" s="221" t="s">
        <v>243</v>
      </c>
      <c r="L125" s="45"/>
      <c r="M125" s="226" t="s">
        <v>1</v>
      </c>
      <c r="N125" s="227" t="s">
        <v>38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1593</v>
      </c>
      <c r="AT125" s="230" t="s">
        <v>139</v>
      </c>
      <c r="AU125" s="230" t="s">
        <v>81</v>
      </c>
      <c r="AY125" s="18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1593</v>
      </c>
      <c r="BM125" s="230" t="s">
        <v>153</v>
      </c>
    </row>
    <row r="126" s="2" customFormat="1" ht="33" customHeight="1">
      <c r="A126" s="39"/>
      <c r="B126" s="40"/>
      <c r="C126" s="219" t="s">
        <v>143</v>
      </c>
      <c r="D126" s="219" t="s">
        <v>139</v>
      </c>
      <c r="E126" s="220" t="s">
        <v>1598</v>
      </c>
      <c r="F126" s="221" t="s">
        <v>1599</v>
      </c>
      <c r="G126" s="222" t="s">
        <v>1592</v>
      </c>
      <c r="H126" s="223">
        <v>24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38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1593</v>
      </c>
      <c r="AT126" s="230" t="s">
        <v>139</v>
      </c>
      <c r="AU126" s="230" t="s">
        <v>81</v>
      </c>
      <c r="AY126" s="18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81</v>
      </c>
      <c r="BK126" s="231">
        <f>ROUND(I126*H126,2)</f>
        <v>0</v>
      </c>
      <c r="BL126" s="18" t="s">
        <v>1593</v>
      </c>
      <c r="BM126" s="230" t="s">
        <v>183</v>
      </c>
    </row>
    <row r="127" s="12" customFormat="1" ht="25.92" customHeight="1">
      <c r="A127" s="12"/>
      <c r="B127" s="203"/>
      <c r="C127" s="204"/>
      <c r="D127" s="205" t="s">
        <v>72</v>
      </c>
      <c r="E127" s="206" t="s">
        <v>96</v>
      </c>
      <c r="F127" s="206" t="s">
        <v>97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P128+P133+P136</f>
        <v>0</v>
      </c>
      <c r="Q127" s="211"/>
      <c r="R127" s="212">
        <f>R128+R133+R136</f>
        <v>0</v>
      </c>
      <c r="S127" s="211"/>
      <c r="T127" s="213">
        <f>T128+T133+T136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158</v>
      </c>
      <c r="AT127" s="215" t="s">
        <v>72</v>
      </c>
      <c r="AU127" s="215" t="s">
        <v>73</v>
      </c>
      <c r="AY127" s="214" t="s">
        <v>134</v>
      </c>
      <c r="BK127" s="216">
        <f>BK128+BK133+BK136</f>
        <v>0</v>
      </c>
    </row>
    <row r="128" s="12" customFormat="1" ht="22.8" customHeight="1">
      <c r="A128" s="12"/>
      <c r="B128" s="203"/>
      <c r="C128" s="204"/>
      <c r="D128" s="205" t="s">
        <v>72</v>
      </c>
      <c r="E128" s="217" t="s">
        <v>1600</v>
      </c>
      <c r="F128" s="217" t="s">
        <v>1601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SUM(P129:P132)</f>
        <v>0</v>
      </c>
      <c r="Q128" s="211"/>
      <c r="R128" s="212">
        <f>SUM(R129:R132)</f>
        <v>0</v>
      </c>
      <c r="S128" s="211"/>
      <c r="T128" s="213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158</v>
      </c>
      <c r="AT128" s="215" t="s">
        <v>72</v>
      </c>
      <c r="AU128" s="215" t="s">
        <v>81</v>
      </c>
      <c r="AY128" s="214" t="s">
        <v>134</v>
      </c>
      <c r="BK128" s="216">
        <f>SUM(BK129:BK132)</f>
        <v>0</v>
      </c>
    </row>
    <row r="129" s="2" customFormat="1" ht="24.15" customHeight="1">
      <c r="A129" s="39"/>
      <c r="B129" s="40"/>
      <c r="C129" s="219" t="s">
        <v>158</v>
      </c>
      <c r="D129" s="219" t="s">
        <v>139</v>
      </c>
      <c r="E129" s="220" t="s">
        <v>1602</v>
      </c>
      <c r="F129" s="221" t="s">
        <v>1603</v>
      </c>
      <c r="G129" s="222" t="s">
        <v>1604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38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143</v>
      </c>
      <c r="AT129" s="230" t="s">
        <v>139</v>
      </c>
      <c r="AU129" s="230" t="s">
        <v>83</v>
      </c>
      <c r="AY129" s="18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143</v>
      </c>
      <c r="BM129" s="230" t="s">
        <v>8</v>
      </c>
    </row>
    <row r="130" s="2" customFormat="1" ht="24.15" customHeight="1">
      <c r="A130" s="39"/>
      <c r="B130" s="40"/>
      <c r="C130" s="219" t="s">
        <v>153</v>
      </c>
      <c r="D130" s="219" t="s">
        <v>139</v>
      </c>
      <c r="E130" s="220" t="s">
        <v>1605</v>
      </c>
      <c r="F130" s="221" t="s">
        <v>1606</v>
      </c>
      <c r="G130" s="222" t="s">
        <v>1604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38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143</v>
      </c>
      <c r="AT130" s="230" t="s">
        <v>139</v>
      </c>
      <c r="AU130" s="230" t="s">
        <v>83</v>
      </c>
      <c r="AY130" s="18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81</v>
      </c>
      <c r="BK130" s="231">
        <f>ROUND(I130*H130,2)</f>
        <v>0</v>
      </c>
      <c r="BL130" s="18" t="s">
        <v>143</v>
      </c>
      <c r="BM130" s="230" t="s">
        <v>213</v>
      </c>
    </row>
    <row r="131" s="2" customFormat="1" ht="24.15" customHeight="1">
      <c r="A131" s="39"/>
      <c r="B131" s="40"/>
      <c r="C131" s="219" t="s">
        <v>171</v>
      </c>
      <c r="D131" s="219" t="s">
        <v>139</v>
      </c>
      <c r="E131" s="220" t="s">
        <v>1607</v>
      </c>
      <c r="F131" s="221" t="s">
        <v>1608</v>
      </c>
      <c r="G131" s="222" t="s">
        <v>1609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38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143</v>
      </c>
      <c r="AT131" s="230" t="s">
        <v>139</v>
      </c>
      <c r="AU131" s="230" t="s">
        <v>83</v>
      </c>
      <c r="AY131" s="18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143</v>
      </c>
      <c r="BM131" s="230" t="s">
        <v>161</v>
      </c>
    </row>
    <row r="132" s="2" customFormat="1" ht="24.15" customHeight="1">
      <c r="A132" s="39"/>
      <c r="B132" s="40"/>
      <c r="C132" s="219" t="s">
        <v>183</v>
      </c>
      <c r="D132" s="219" t="s">
        <v>139</v>
      </c>
      <c r="E132" s="220" t="s">
        <v>1610</v>
      </c>
      <c r="F132" s="221" t="s">
        <v>1611</v>
      </c>
      <c r="G132" s="222" t="s">
        <v>1609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38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143</v>
      </c>
      <c r="AT132" s="230" t="s">
        <v>139</v>
      </c>
      <c r="AU132" s="230" t="s">
        <v>83</v>
      </c>
      <c r="AY132" s="18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81</v>
      </c>
      <c r="BK132" s="231">
        <f>ROUND(I132*H132,2)</f>
        <v>0</v>
      </c>
      <c r="BL132" s="18" t="s">
        <v>143</v>
      </c>
      <c r="BM132" s="230" t="s">
        <v>240</v>
      </c>
    </row>
    <row r="133" s="12" customFormat="1" ht="22.8" customHeight="1">
      <c r="A133" s="12"/>
      <c r="B133" s="203"/>
      <c r="C133" s="204"/>
      <c r="D133" s="205" t="s">
        <v>72</v>
      </c>
      <c r="E133" s="217" t="s">
        <v>1612</v>
      </c>
      <c r="F133" s="217" t="s">
        <v>1613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SUM(P134:P135)</f>
        <v>0</v>
      </c>
      <c r="Q133" s="211"/>
      <c r="R133" s="212">
        <f>SUM(R134:R135)</f>
        <v>0</v>
      </c>
      <c r="S133" s="211"/>
      <c r="T133" s="213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158</v>
      </c>
      <c r="AT133" s="215" t="s">
        <v>72</v>
      </c>
      <c r="AU133" s="215" t="s">
        <v>81</v>
      </c>
      <c r="AY133" s="214" t="s">
        <v>134</v>
      </c>
      <c r="BK133" s="216">
        <f>SUM(BK134:BK135)</f>
        <v>0</v>
      </c>
    </row>
    <row r="134" s="2" customFormat="1" ht="24.15" customHeight="1">
      <c r="A134" s="39"/>
      <c r="B134" s="40"/>
      <c r="C134" s="219" t="s">
        <v>187</v>
      </c>
      <c r="D134" s="219" t="s">
        <v>139</v>
      </c>
      <c r="E134" s="220" t="s">
        <v>1614</v>
      </c>
      <c r="F134" s="221" t="s">
        <v>1613</v>
      </c>
      <c r="G134" s="222" t="s">
        <v>1604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38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143</v>
      </c>
      <c r="AT134" s="230" t="s">
        <v>139</v>
      </c>
      <c r="AU134" s="230" t="s">
        <v>83</v>
      </c>
      <c r="AY134" s="18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81</v>
      </c>
      <c r="BK134" s="231">
        <f>ROUND(I134*H134,2)</f>
        <v>0</v>
      </c>
      <c r="BL134" s="18" t="s">
        <v>143</v>
      </c>
      <c r="BM134" s="230" t="s">
        <v>264</v>
      </c>
    </row>
    <row r="135" s="2" customFormat="1" ht="24.15" customHeight="1">
      <c r="A135" s="39"/>
      <c r="B135" s="40"/>
      <c r="C135" s="219" t="s">
        <v>194</v>
      </c>
      <c r="D135" s="219" t="s">
        <v>139</v>
      </c>
      <c r="E135" s="220" t="s">
        <v>1615</v>
      </c>
      <c r="F135" s="221" t="s">
        <v>1616</v>
      </c>
      <c r="G135" s="222" t="s">
        <v>1604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38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143</v>
      </c>
      <c r="AT135" s="230" t="s">
        <v>139</v>
      </c>
      <c r="AU135" s="230" t="s">
        <v>83</v>
      </c>
      <c r="AY135" s="18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143</v>
      </c>
      <c r="BM135" s="230" t="s">
        <v>276</v>
      </c>
    </row>
    <row r="136" s="12" customFormat="1" ht="22.8" customHeight="1">
      <c r="A136" s="12"/>
      <c r="B136" s="203"/>
      <c r="C136" s="204"/>
      <c r="D136" s="205" t="s">
        <v>72</v>
      </c>
      <c r="E136" s="217" t="s">
        <v>1617</v>
      </c>
      <c r="F136" s="217" t="s">
        <v>1618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SUM(P137:P141)</f>
        <v>0</v>
      </c>
      <c r="Q136" s="211"/>
      <c r="R136" s="212">
        <f>SUM(R137:R141)</f>
        <v>0</v>
      </c>
      <c r="S136" s="211"/>
      <c r="T136" s="21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158</v>
      </c>
      <c r="AT136" s="215" t="s">
        <v>72</v>
      </c>
      <c r="AU136" s="215" t="s">
        <v>81</v>
      </c>
      <c r="AY136" s="214" t="s">
        <v>134</v>
      </c>
      <c r="BK136" s="216">
        <f>SUM(BK137:BK141)</f>
        <v>0</v>
      </c>
    </row>
    <row r="137" s="2" customFormat="1" ht="16.5" customHeight="1">
      <c r="A137" s="39"/>
      <c r="B137" s="40"/>
      <c r="C137" s="219" t="s">
        <v>199</v>
      </c>
      <c r="D137" s="219" t="s">
        <v>139</v>
      </c>
      <c r="E137" s="220" t="s">
        <v>1619</v>
      </c>
      <c r="F137" s="221" t="s">
        <v>1620</v>
      </c>
      <c r="G137" s="222" t="s">
        <v>559</v>
      </c>
      <c r="H137" s="223">
        <v>3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38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143</v>
      </c>
      <c r="AT137" s="230" t="s">
        <v>139</v>
      </c>
      <c r="AU137" s="230" t="s">
        <v>83</v>
      </c>
      <c r="AY137" s="18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143</v>
      </c>
      <c r="BM137" s="230" t="s">
        <v>288</v>
      </c>
    </row>
    <row r="138" s="2" customFormat="1" ht="16.5" customHeight="1">
      <c r="A138" s="39"/>
      <c r="B138" s="40"/>
      <c r="C138" s="219" t="s">
        <v>8</v>
      </c>
      <c r="D138" s="219" t="s">
        <v>139</v>
      </c>
      <c r="E138" s="220" t="s">
        <v>1621</v>
      </c>
      <c r="F138" s="221" t="s">
        <v>1622</v>
      </c>
      <c r="G138" s="222" t="s">
        <v>1623</v>
      </c>
      <c r="H138" s="223">
        <v>6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38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143</v>
      </c>
      <c r="AT138" s="230" t="s">
        <v>139</v>
      </c>
      <c r="AU138" s="230" t="s">
        <v>83</v>
      </c>
      <c r="AY138" s="18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81</v>
      </c>
      <c r="BK138" s="231">
        <f>ROUND(I138*H138,2)</f>
        <v>0</v>
      </c>
      <c r="BL138" s="18" t="s">
        <v>143</v>
      </c>
      <c r="BM138" s="230" t="s">
        <v>298</v>
      </c>
    </row>
    <row r="139" s="2" customFormat="1">
      <c r="A139" s="39"/>
      <c r="B139" s="40"/>
      <c r="C139" s="41"/>
      <c r="D139" s="234" t="s">
        <v>192</v>
      </c>
      <c r="E139" s="41"/>
      <c r="F139" s="265" t="s">
        <v>1624</v>
      </c>
      <c r="G139" s="41"/>
      <c r="H139" s="41"/>
      <c r="I139" s="266"/>
      <c r="J139" s="41"/>
      <c r="K139" s="41"/>
      <c r="L139" s="45"/>
      <c r="M139" s="267"/>
      <c r="N139" s="268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83</v>
      </c>
    </row>
    <row r="140" s="2" customFormat="1" ht="16.5" customHeight="1">
      <c r="A140" s="39"/>
      <c r="B140" s="40"/>
      <c r="C140" s="219" t="s">
        <v>207</v>
      </c>
      <c r="D140" s="219" t="s">
        <v>139</v>
      </c>
      <c r="E140" s="220" t="s">
        <v>1625</v>
      </c>
      <c r="F140" s="221" t="s">
        <v>1626</v>
      </c>
      <c r="G140" s="222" t="s">
        <v>1623</v>
      </c>
      <c r="H140" s="223">
        <v>6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38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143</v>
      </c>
      <c r="AT140" s="230" t="s">
        <v>139</v>
      </c>
      <c r="AU140" s="230" t="s">
        <v>83</v>
      </c>
      <c r="AY140" s="18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81</v>
      </c>
      <c r="BK140" s="231">
        <f>ROUND(I140*H140,2)</f>
        <v>0</v>
      </c>
      <c r="BL140" s="18" t="s">
        <v>143</v>
      </c>
      <c r="BM140" s="230" t="s">
        <v>310</v>
      </c>
    </row>
    <row r="141" s="2" customFormat="1">
      <c r="A141" s="39"/>
      <c r="B141" s="40"/>
      <c r="C141" s="41"/>
      <c r="D141" s="234" t="s">
        <v>192</v>
      </c>
      <c r="E141" s="41"/>
      <c r="F141" s="265" t="s">
        <v>1627</v>
      </c>
      <c r="G141" s="41"/>
      <c r="H141" s="41"/>
      <c r="I141" s="266"/>
      <c r="J141" s="41"/>
      <c r="K141" s="41"/>
      <c r="L141" s="45"/>
      <c r="M141" s="294"/>
      <c r="N141" s="295"/>
      <c r="O141" s="296"/>
      <c r="P141" s="296"/>
      <c r="Q141" s="296"/>
      <c r="R141" s="296"/>
      <c r="S141" s="296"/>
      <c r="T141" s="297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83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E4AW6ZuTrqRK78aroRt+NE2N6Q0xFh0WYRi9r7vmvuqILattmPs7T8V53LhaGGpKSmscoVuG33iyexN3KaEZQA==" hashValue="kJCWfet1M2TSRNSBCr2TgZRYwRb0JtEgXs08fHKETEOApZLSx+pvPR20ivx0jR/AYD6/jN/drpn5q1vXzeaC9g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GABRYŠ, Bronislav (ELEKTROLINE)</dc:creator>
  <cp:lastModifiedBy>GABRYŠ, Bronislav (ELEKTROLINE)</cp:lastModifiedBy>
  <dcterms:created xsi:type="dcterms:W3CDTF">2025-03-07T08:57:15Z</dcterms:created>
  <dcterms:modified xsi:type="dcterms:W3CDTF">2025-03-07T08:57:31Z</dcterms:modified>
</cp:coreProperties>
</file>